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ian.cuevas\Desktop\Correcion\"/>
    </mc:Choice>
  </mc:AlternateContent>
  <xr:revisionPtr revIDLastSave="0" documentId="8_{3054287B-0F00-404C-932F-6E2F30CB067B}" xr6:coauthVersionLast="47" xr6:coauthVersionMax="47" xr10:uidLastSave="{00000000-0000-0000-0000-000000000000}"/>
  <bookViews>
    <workbookView xWindow="-108" yWindow="-108" windowWidth="23256" windowHeight="12576" xr2:uid="{CCA440DF-EEE5-481B-89E3-A332993A4CEF}"/>
  </bookViews>
  <sheets>
    <sheet name="Plantilla Dic." sheetId="2" r:id="rId1"/>
    <sheet name="Hoj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51" i="2"/>
  <c r="D51" i="2"/>
  <c r="C51" i="2"/>
  <c r="E35" i="2"/>
  <c r="D35" i="2"/>
  <c r="C35" i="2"/>
  <c r="E25" i="2"/>
  <c r="D25" i="2"/>
  <c r="C25" i="2"/>
  <c r="E15" i="2"/>
  <c r="D15" i="2"/>
  <c r="C15" i="2"/>
  <c r="E9" i="2"/>
  <c r="C9" i="2"/>
  <c r="D44" i="1"/>
  <c r="D43" i="1" s="1"/>
  <c r="C43" i="1"/>
  <c r="B43" i="1"/>
  <c r="D42" i="1"/>
  <c r="D41" i="1"/>
  <c r="D40" i="1" s="1"/>
  <c r="C40" i="1"/>
  <c r="B40" i="1"/>
  <c r="D39" i="1"/>
  <c r="D38" i="1"/>
  <c r="D37" i="1"/>
  <c r="D36" i="1"/>
  <c r="D31" i="1" s="1"/>
  <c r="D35" i="1"/>
  <c r="D34" i="1"/>
  <c r="D33" i="1"/>
  <c r="D32" i="1"/>
  <c r="C31" i="1"/>
  <c r="B31" i="1"/>
  <c r="D30" i="1"/>
  <c r="D29" i="1"/>
  <c r="D27" i="1" s="1"/>
  <c r="D28" i="1"/>
  <c r="C27" i="1"/>
  <c r="B27" i="1"/>
  <c r="D26" i="1"/>
  <c r="D25" i="1"/>
  <c r="D24" i="1"/>
  <c r="D23" i="1"/>
  <c r="D22" i="1" s="1"/>
  <c r="C22" i="1"/>
  <c r="B22" i="1"/>
  <c r="D21" i="1"/>
  <c r="D20" i="1"/>
  <c r="D19" i="1"/>
  <c r="D18" i="1"/>
  <c r="D17" i="1"/>
  <c r="D16" i="1"/>
  <c r="D14" i="1" s="1"/>
  <c r="D13" i="1" s="1"/>
  <c r="D12" i="1" s="1"/>
  <c r="D15" i="1"/>
  <c r="C14" i="1"/>
  <c r="C13" i="1" s="1"/>
  <c r="C12" i="1" s="1"/>
  <c r="B14" i="1"/>
  <c r="B13" i="1"/>
  <c r="B12" i="1" s="1"/>
  <c r="E73" i="2" l="1"/>
  <c r="E86" i="2" s="1"/>
  <c r="D73" i="2"/>
  <c r="D86" i="2" s="1"/>
  <c r="C73" i="2"/>
  <c r="C86" i="2" s="1"/>
</calcChain>
</file>

<file path=xl/sharedStrings.xml><?xml version="1.0" encoding="utf-8"?>
<sst xmlns="http://schemas.openxmlformats.org/spreadsheetml/2006/main" count="137" uniqueCount="135">
  <si>
    <t>MINISTERIO DE ADMINISTRACION PUBLICA</t>
  </si>
  <si>
    <t>OFICINA GUBERNAMENTAL DE TECNOLOGIAS DE LA INFORMACION Y COMUNICACIÓN</t>
  </si>
  <si>
    <t>DIRECCIÓN ADMINISTRATIVA Y FINANCIERA</t>
  </si>
  <si>
    <t>DEPARTAMENTO DE CONTABILIDAD</t>
  </si>
  <si>
    <t>Proyeccion 2024</t>
  </si>
  <si>
    <t>FUENTE 100</t>
  </si>
  <si>
    <t>PRESUPUESTO AL 31 DE ENERO 2024</t>
  </si>
  <si>
    <t>Detalle</t>
  </si>
  <si>
    <t>Presupuesto Aprobado</t>
  </si>
  <si>
    <t>Presupuesto Ejecutado</t>
  </si>
  <si>
    <t>Presupuesto Disponible</t>
  </si>
  <si>
    <t>0003-OFICINA GUBERNAMENTAL DE TECNOLOGIA DE LA INFORMACION Y LA COMUNICACION (OGTIC)</t>
  </si>
  <si>
    <t>2.1-REMUNERACIONES Y CONTRIBUCIONES</t>
  </si>
  <si>
    <t>2.1.1- REMUNERACIONES</t>
  </si>
  <si>
    <t>2.1.1.1.01-Sueldos empleados fijos</t>
  </si>
  <si>
    <t>2.1.1.2.05-Periodo probatorio de ingreso a carrera</t>
  </si>
  <si>
    <t>2.1.1.2.08-Empleados temporales</t>
  </si>
  <si>
    <t>2.1.1.2.11-Interinato</t>
  </si>
  <si>
    <t>2.1.1.4.01-Sueldo Anual No. 13</t>
  </si>
  <si>
    <t>2.1.1.5.03-Prestación laboral por desvinculación</t>
  </si>
  <si>
    <t>2.1.1.5.04-Proporción de vacaciones no disfrutadas</t>
  </si>
  <si>
    <t>2.1.2-SOBRESUELDOS</t>
  </si>
  <si>
    <t>2.1.2.2.05-Compensación servicios de seguridad</t>
  </si>
  <si>
    <t>2.1.2.2.06-Incentivo por Rendimiento Individual</t>
  </si>
  <si>
    <t>2.1.2.2.09-Bono por desempeño a servidores de carrera</t>
  </si>
  <si>
    <t>2.1.2.2.10-Compensación por cumplimiento de indicadores del MAP</t>
  </si>
  <si>
    <t>2.1.5-CONTRIBUCIONES A LA SEGURIDAD SOCIAL</t>
  </si>
  <si>
    <t>2.1.5.1.01-Contribuciones al seguro de salud</t>
  </si>
  <si>
    <t>2.1.5.2.01-Contribuciones al seguro de pensiones</t>
  </si>
  <si>
    <t>2.1.5.3.01-Contribuciones al seguro de riesgo laboral</t>
  </si>
  <si>
    <t>2.2-CONTRATACIÓN DE SERVICIOS</t>
  </si>
  <si>
    <t>2.2.1.2.01-Servicios telefónico de larga distancia</t>
  </si>
  <si>
    <t>2.2.1.3.01-Teléfono local</t>
  </si>
  <si>
    <t>2.2.1.5.01-Servicio de internet y televisión por cable</t>
  </si>
  <si>
    <t>2.2.1.6.01-Energía eléctrica</t>
  </si>
  <si>
    <t>2.2.5.1.01-Alquileres y rentas de edificaciones y locales</t>
  </si>
  <si>
    <t>2.2.8.7.06-Otros servicios técnicos profesionales</t>
  </si>
  <si>
    <t>2.2.9.2.01-Servicios de alimentación</t>
  </si>
  <si>
    <t>2.2.9.2.03-Servicios de Catering</t>
  </si>
  <si>
    <t>2.3-MATERIALES Y SUMINISTROS</t>
  </si>
  <si>
    <t>2.3.7.1.01-Gasolina</t>
  </si>
  <si>
    <t>2.3.7.1.02-Gasoil</t>
  </si>
  <si>
    <t>2.6-BIENES MUEBLES, INMUEBLES E INTANGIBLES</t>
  </si>
  <si>
    <t>2.6.4.1.01-Automóviles y camiones</t>
  </si>
  <si>
    <t>Fuente: Sistema de Informacion de la Gestion Financiera (SIGEF) al 31/01/2024</t>
  </si>
  <si>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</si>
  <si>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</si>
  <si>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</si>
  <si>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</si>
  <si>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</si>
  <si>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</si>
  <si>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</si>
  <si>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</si>
  <si>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</si>
  <si>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</si>
  <si>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</si>
  <si>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</si>
  <si>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</si>
  <si>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</si>
  <si>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</si>
  <si>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</si>
  <si>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</si>
  <si>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</si>
  <si>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</si>
  <si>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</si>
  <si>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</si>
  <si>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</si>
  <si>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</si>
  <si>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</si>
  <si>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</si>
  <si>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</si>
  <si>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</si>
  <si>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</si>
  <si>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</si>
  <si>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</si>
  <si>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 xml:space="preserve">    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</si>
  <si>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</si>
  <si>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</si>
  <si>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</si>
  <si>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</si>
  <si>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</si>
  <si>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</si>
  <si>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</si>
  <si>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</si>
  <si>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</si>
  <si>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</si>
  <si>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</si>
  <si>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</si>
  <si>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</si>
  <si>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</si>
  <si>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</si>
  <si>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</si>
  <si>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</si>
  <si>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</si>
  <si>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</si>
  <si>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</si>
  <si>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</si>
  <si>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</si>
  <si>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</si>
  <si>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</si>
  <si>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</si>
  <si>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</si>
  <si>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</si>
  <si>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</si>
  <si>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</si>
  <si>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</si>
  <si>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</si>
  <si>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</si>
  <si>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</si>
  <si>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</si>
  <si>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</si>
  <si>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</si>
  <si>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</si>
  <si>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</si>
  <si>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</si>
  <si>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</si>
  <si>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</si>
  <si>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</si>
  <si>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</si>
  <si>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</si>
  <si>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</si>
  <si>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</si>
  <si>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</si>
  <si>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</si>
  <si>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</si>
  <si>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</si>
  <si>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</si>
  <si>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</si>
  <si>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</si>
  <si>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</si>
  <si>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</si>
  <si>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</si>
  <si>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</si>
  <si>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31 de Enero año 2024</t>
  </si>
  <si>
    <t>TOTAL  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</si>
</sst>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43" fontId="3" fillId="0" borderId="0" xfId="1" applyFont="1"/>
    <xf numFmtId="0" fontId="4" fillId="0" borderId="0" xfId="0" applyFont="1" applyAlignment="1">
      <alignment vertical="center" wrapText="1"/>
    </xf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left" vertical="center"/>
    </xf>
    <xf numFmtId="43" fontId="9" fillId="2" borderId="2" xfId="1" applyFont="1" applyFill="1" applyBorder="1" applyAlignment="1">
      <alignment horizontal="left" vertical="center"/>
    </xf>
    <xf numFmtId="43" fontId="9" fillId="2" borderId="3" xfId="1" applyFont="1" applyFill="1" applyBorder="1" applyAlignment="1">
      <alignment horizontal="left" vertical="center"/>
    </xf>
    <xf numFmtId="43" fontId="9" fillId="0" borderId="4" xfId="1" applyFont="1" applyBorder="1" applyAlignment="1">
      <alignment horizontal="left" wrapText="1" indent="1"/>
    </xf>
    <xf numFmtId="43" fontId="9" fillId="3" borderId="4" xfId="1" applyFont="1" applyFill="1" applyBorder="1" applyAlignment="1">
      <alignment horizontal="right"/>
    </xf>
    <xf numFmtId="43" fontId="9" fillId="2" borderId="4" xfId="1" applyFont="1" applyFill="1" applyBorder="1" applyAlignment="1">
      <alignment horizontal="left" indent="2"/>
    </xf>
    <xf numFmtId="43" fontId="9" fillId="2" borderId="4" xfId="1" applyFont="1" applyFill="1" applyBorder="1" applyAlignment="1">
      <alignment horizontal="right"/>
    </xf>
    <xf numFmtId="43" fontId="9" fillId="2" borderId="5" xfId="1" applyFont="1" applyFill="1" applyBorder="1" applyAlignment="1">
      <alignment horizontal="right"/>
    </xf>
    <xf numFmtId="43" fontId="9" fillId="0" borderId="4" xfId="1" applyFont="1" applyBorder="1" applyAlignment="1">
      <alignment horizontal="left" indent="3"/>
    </xf>
    <xf numFmtId="43" fontId="9" fillId="0" borderId="4" xfId="1" applyFont="1" applyFill="1" applyBorder="1" applyAlignment="1">
      <alignment horizontal="right"/>
    </xf>
    <xf numFmtId="43" fontId="9" fillId="0" borderId="5" xfId="1" applyFont="1" applyFill="1" applyBorder="1" applyAlignment="1">
      <alignment horizontal="right"/>
    </xf>
    <xf numFmtId="43" fontId="10" fillId="0" borderId="4" xfId="1" applyFont="1" applyBorder="1" applyAlignment="1">
      <alignment horizontal="left" indent="4"/>
    </xf>
    <xf numFmtId="43" fontId="10" fillId="0" borderId="4" xfId="1" applyFont="1" applyBorder="1" applyAlignment="1">
      <alignment horizontal="right"/>
    </xf>
    <xf numFmtId="43" fontId="10" fillId="0" borderId="5" xfId="1" applyFont="1" applyBorder="1" applyAlignment="1">
      <alignment horizontal="right"/>
    </xf>
    <xf numFmtId="43" fontId="3" fillId="0" borderId="6" xfId="1" applyFont="1" applyBorder="1"/>
    <xf numFmtId="43" fontId="3" fillId="0" borderId="6" xfId="1" applyFont="1" applyFill="1" applyBorder="1"/>
    <xf numFmtId="43" fontId="9" fillId="2" borderId="6" xfId="1" applyFont="1" applyFill="1" applyBorder="1" applyAlignment="1">
      <alignment horizontal="right"/>
    </xf>
    <xf numFmtId="43" fontId="10" fillId="0" borderId="4" xfId="1" applyFont="1" applyFill="1" applyBorder="1" applyAlignment="1">
      <alignment horizontal="right"/>
    </xf>
    <xf numFmtId="43" fontId="10" fillId="0" borderId="5" xfId="1" applyFont="1" applyFill="1" applyBorder="1" applyAlignment="1">
      <alignment horizontal="right"/>
    </xf>
    <xf numFmtId="0" fontId="2" fillId="0" borderId="0" xfId="0" applyFont="1"/>
    <xf numFmtId="44" fontId="0" fillId="0" borderId="0" xfId="0" applyNumberFormat="1"/>
    <xf numFmtId="0" fontId="8" fillId="0" borderId="0" xfId="0" applyFont="1"/>
    <xf numFmtId="0" fontId="0" fillId="0" borderId="0" xfId="0" applyAlignment="1">
      <alignment horizontal="left"/>
    </xf>
    <xf numFmtId="0" fontId="4" fillId="4" borderId="0" xfId="0" applyFont="1" applyFill="1" applyAlignment="1">
      <alignment vertical="center" wrapText="1"/>
    </xf>
    <xf numFmtId="44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left" vertical="center"/>
    </xf>
    <xf numFmtId="44" fontId="2" fillId="0" borderId="7" xfId="1" applyNumberFormat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6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2" fillId="0" borderId="0" xfId="0" applyNumberFormat="1" applyFont="1" applyAlignment="1">
      <alignment vertical="center"/>
    </xf>
    <xf numFmtId="44" fontId="2" fillId="6" borderId="0" xfId="0" applyNumberFormat="1" applyFont="1" applyFill="1"/>
    <xf numFmtId="0" fontId="2" fillId="7" borderId="8" xfId="0" applyFont="1" applyFill="1" applyBorder="1" applyAlignment="1">
      <alignment horizontal="left" vertical="center"/>
    </xf>
    <xf numFmtId="44" fontId="2" fillId="7" borderId="8" xfId="0" applyNumberFormat="1" applyFont="1" applyFill="1" applyBorder="1" applyAlignment="1">
      <alignment horizontal="center" vertical="center"/>
    </xf>
    <xf numFmtId="164" fontId="2" fillId="7" borderId="8" xfId="0" applyNumberFormat="1" applyFont="1" applyFill="1" applyBorder="1" applyAlignment="1">
      <alignment horizontal="center" vertical="center"/>
    </xf>
    <xf numFmtId="44" fontId="0" fillId="8" borderId="0" xfId="0" applyNumberFormat="1" applyFill="1"/>
    <xf numFmtId="0" fontId="4" fillId="4" borderId="8" xfId="0" applyFont="1" applyFill="1" applyBorder="1" applyAlignment="1">
      <alignment horizontal="left" vertical="center"/>
    </xf>
    <xf numFmtId="44" fontId="2" fillId="4" borderId="8" xfId="0" applyNumberFormat="1" applyFont="1" applyFill="1" applyBorder="1" applyAlignment="1">
      <alignment horizontal="center" vertical="center"/>
    </xf>
    <xf numFmtId="44" fontId="2" fillId="4" borderId="8" xfId="2" applyFont="1" applyFill="1" applyBorder="1" applyAlignment="1">
      <alignment horizontal="center" vertical="center"/>
    </xf>
    <xf numFmtId="44" fontId="2" fillId="5" borderId="0" xfId="0" applyNumberFormat="1" applyFont="1" applyFill="1"/>
    <xf numFmtId="0" fontId="0" fillId="0" borderId="0" xfId="0" applyAlignment="1">
      <alignment vertical="center"/>
    </xf>
    <xf numFmtId="0" fontId="11" fillId="0" borderId="0" xfId="0" applyFont="1"/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601980</xdr:colOff>
      <xdr:row>1</xdr:row>
      <xdr:rowOff>91440</xdr:rowOff>
    </xdr:from>
    <xdr:to>
      <xdr:col>4</xdr:col>
      <xdr:colOff>1462115</xdr:colOff>
      <xdr:row>4</xdr:row>
      <xdr:rowOff>135254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E056FB43-6D9A-466E-8E8E-7715A1F0F30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78240" y="274320"/>
          <a:ext cx="2064095" cy="729614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161927</xdr:rowOff>
    </xdr:from>
    <xdr:ext cx="4257675" cy="1876424"/>
    <xdr:pic>
      <xdr:nvPicPr>
        <xdr:cNvPr id="2" name="Imagen 1" descr="Pagina Principal | Oficina Gubernamental de Tecnologías de la Información y  Comunicación (OGTIC) : Oficina Gubernamental de Tecnologías de la  Información y Comunicación (OGTIC)">
          <a:extLst>
            <a:ext uri="{FF2B5EF4-FFF2-40B4-BE49-F238E27FC236}">
              <a16:creationId xmlns:a16="http://schemas.microsoft.com/office/drawing/2014/main" id="{39626ED7-276B-4EC4-83F2-5AADADB9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7"/>
          <a:ext cx="4257675" cy="1876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4362-064C-468E-B7C8-4D91C47A0B19}">
  <sheetPr>
    <pageSetUpPr fitToPage="1"/>
  </sheetPr>
  <dimension ref="B1:H98"/>
  <sheetViews>
    <sheetView showGridLines="0" tabSelected="1" zoomScaleNormal="100" workbookViewId="0">
      <selection activeCell="G8" sqref="G8"/>
    </sheetView>
  </sheetViews>
  <sheetFormatPr baseColWidth="10" defaultColWidth="10.88671875" defaultRowHeight="14.4" x14ac:dyDescent="0.3"/>
  <cols>
    <col min="2" max="2" width="89.33203125" customWidth="1"/>
    <col min="3" max="3" width="19" customWidth="1"/>
    <col min="4" max="4" width="17.5546875" customWidth="1"/>
    <col min="5" max="5" width="22.33203125" customWidth="1"/>
    <col min="8" max="8" width="12.5546875" bestFit="1" customWidth="1"/>
  </cols>
  <sheetData>
    <row r="1" spans="2:6" x14ac:dyDescent="0.3">
      <c r="C1" s="28"/>
    </row>
    <row r="2" spans="2:6" ht="18" x14ac:dyDescent="0.35">
      <c r="B2" s="61" t="s">
        <v>45</v>
      </c>
      <c r="C2" s="61"/>
      <c r="D2" s="61"/>
      <c r="F2" s="29"/>
    </row>
    <row r="3" spans="2:6" ht="18" x14ac:dyDescent="0.3">
      <c r="B3" s="61" t="s">
        <v>46</v>
      </c>
      <c r="C3" s="61"/>
      <c r="D3" s="61"/>
      <c r="F3" s="30"/>
    </row>
    <row r="4" spans="2:6" ht="18" x14ac:dyDescent="0.3">
      <c r="B4" s="61" t="s">
        <v>133</v>
      </c>
      <c r="C4" s="61"/>
      <c r="D4" s="61"/>
      <c r="F4" s="30"/>
    </row>
    <row r="5" spans="2:6" ht="18" x14ac:dyDescent="0.35">
      <c r="B5" s="62" t="s">
        <v>47</v>
      </c>
      <c r="C5" s="62"/>
      <c r="D5" s="62"/>
      <c r="F5" s="29"/>
    </row>
    <row r="6" spans="2:6" x14ac:dyDescent="0.3">
      <c r="B6" s="63" t="s">
        <v>48</v>
      </c>
      <c r="C6" s="63"/>
      <c r="D6" s="63"/>
      <c r="F6" s="30"/>
    </row>
    <row r="7" spans="2:6" s="35" customFormat="1" ht="31.2" x14ac:dyDescent="0.3">
      <c r="B7" s="31" t="s">
        <v>7</v>
      </c>
      <c r="C7" s="32" t="s">
        <v>8</v>
      </c>
      <c r="D7" s="33" t="s">
        <v>49</v>
      </c>
      <c r="E7" s="34" t="s">
        <v>134</v>
      </c>
    </row>
    <row r="8" spans="2:6" x14ac:dyDescent="0.3">
      <c r="B8" s="36" t="s">
        <v>50</v>
      </c>
      <c r="C8" s="37"/>
      <c r="D8" s="38"/>
    </row>
    <row r="9" spans="2:6" x14ac:dyDescent="0.3">
      <c r="B9" s="39" t="s">
        <v>51</v>
      </c>
      <c r="C9" s="40">
        <f t="shared" ref="C9" si="0">SUM(C10:C14)</f>
        <v>707523669</v>
      </c>
      <c r="D9" s="40">
        <f>SUM(D10:D14)</f>
        <v>707523669</v>
      </c>
      <c r="E9" s="40">
        <f>SUM(E10:E14)</f>
        <v>41651474.430000007</v>
      </c>
    </row>
    <row r="10" spans="2:6" x14ac:dyDescent="0.3">
      <c r="B10" s="41" t="s">
        <v>52</v>
      </c>
      <c r="C10" s="42">
        <v>563882849</v>
      </c>
      <c r="D10" s="42">
        <v>543296203</v>
      </c>
      <c r="E10" s="28">
        <v>35032327.240000002</v>
      </c>
    </row>
    <row r="11" spans="2:6" x14ac:dyDescent="0.3">
      <c r="B11" s="41" t="s">
        <v>53</v>
      </c>
      <c r="C11" s="42">
        <v>78581992</v>
      </c>
      <c r="D11" s="42">
        <v>92009358</v>
      </c>
      <c r="E11" s="28">
        <v>1547466.67</v>
      </c>
    </row>
    <row r="12" spans="2:6" x14ac:dyDescent="0.3">
      <c r="B12" s="41" t="s">
        <v>54</v>
      </c>
      <c r="C12" s="43">
        <v>0</v>
      </c>
      <c r="D12" s="43">
        <v>0</v>
      </c>
      <c r="E12" s="43">
        <v>0</v>
      </c>
    </row>
    <row r="13" spans="2:6" x14ac:dyDescent="0.3">
      <c r="B13" s="41" t="s">
        <v>55</v>
      </c>
      <c r="C13" s="43">
        <v>0</v>
      </c>
      <c r="D13" s="43">
        <v>0</v>
      </c>
      <c r="E13" s="43">
        <v>0</v>
      </c>
    </row>
    <row r="14" spans="2:6" x14ac:dyDescent="0.3">
      <c r="B14" s="41" t="s">
        <v>56</v>
      </c>
      <c r="C14" s="43">
        <v>65058828</v>
      </c>
      <c r="D14" s="43">
        <v>72218108</v>
      </c>
      <c r="E14" s="28">
        <v>5071680.5199999996</v>
      </c>
    </row>
    <row r="15" spans="2:6" x14ac:dyDescent="0.3">
      <c r="B15" s="39" t="s">
        <v>57</v>
      </c>
      <c r="C15" s="40">
        <f t="shared" ref="C15" si="1">SUM(C16:C24)</f>
        <v>456676119</v>
      </c>
      <c r="D15" s="40">
        <f>SUM(D16:D24)</f>
        <v>435676119</v>
      </c>
      <c r="E15" s="40">
        <f>SUM(E16:E24)</f>
        <v>14503409.18</v>
      </c>
    </row>
    <row r="16" spans="2:6" x14ac:dyDescent="0.3">
      <c r="B16" s="41" t="s">
        <v>58</v>
      </c>
      <c r="C16" s="43">
        <v>73459339</v>
      </c>
      <c r="D16" s="43">
        <v>99808000</v>
      </c>
      <c r="E16" s="28">
        <v>6229460.6600000001</v>
      </c>
    </row>
    <row r="17" spans="2:5" x14ac:dyDescent="0.3">
      <c r="B17" s="41" t="s">
        <v>59</v>
      </c>
      <c r="C17" s="43">
        <v>0</v>
      </c>
      <c r="D17" s="43">
        <v>0</v>
      </c>
      <c r="E17" s="28">
        <v>0</v>
      </c>
    </row>
    <row r="18" spans="2:5" x14ac:dyDescent="0.3">
      <c r="B18" s="41" t="s">
        <v>60</v>
      </c>
      <c r="C18" s="43">
        <v>0</v>
      </c>
      <c r="D18" s="28"/>
      <c r="E18" s="28"/>
    </row>
    <row r="19" spans="2:5" x14ac:dyDescent="0.3">
      <c r="B19" s="41" t="s">
        <v>61</v>
      </c>
      <c r="C19" s="43">
        <v>0</v>
      </c>
      <c r="D19" s="43">
        <v>0</v>
      </c>
      <c r="E19" s="28">
        <v>0</v>
      </c>
    </row>
    <row r="20" spans="2:5" x14ac:dyDescent="0.3">
      <c r="B20" s="41" t="s">
        <v>62</v>
      </c>
      <c r="C20" s="43">
        <v>351716780</v>
      </c>
      <c r="D20" s="43">
        <v>304368119</v>
      </c>
      <c r="E20" s="28">
        <v>8064309.7199999997</v>
      </c>
    </row>
    <row r="21" spans="2:5" x14ac:dyDescent="0.3">
      <c r="B21" s="41" t="s">
        <v>63</v>
      </c>
      <c r="C21" s="43">
        <v>0</v>
      </c>
      <c r="D21" s="43">
        <v>0</v>
      </c>
      <c r="E21" s="28">
        <v>0</v>
      </c>
    </row>
    <row r="22" spans="2:5" x14ac:dyDescent="0.3">
      <c r="B22" s="41" t="s">
        <v>64</v>
      </c>
      <c r="C22" s="43">
        <v>0</v>
      </c>
      <c r="D22" s="43">
        <v>0</v>
      </c>
      <c r="E22" s="43">
        <v>0</v>
      </c>
    </row>
    <row r="23" spans="2:5" x14ac:dyDescent="0.3">
      <c r="B23" s="41" t="s">
        <v>65</v>
      </c>
      <c r="C23" s="43">
        <v>31500000</v>
      </c>
      <c r="D23" s="44">
        <v>29265000</v>
      </c>
      <c r="E23" s="28">
        <v>0</v>
      </c>
    </row>
    <row r="24" spans="2:5" x14ac:dyDescent="0.3">
      <c r="B24" s="41" t="s">
        <v>66</v>
      </c>
      <c r="C24" s="43">
        <v>0</v>
      </c>
      <c r="D24" s="44">
        <v>2235000</v>
      </c>
      <c r="E24" s="28">
        <v>209638.8</v>
      </c>
    </row>
    <row r="25" spans="2:5" x14ac:dyDescent="0.3">
      <c r="B25" s="39" t="s">
        <v>67</v>
      </c>
      <c r="C25" s="40">
        <f t="shared" ref="C25:D25" si="2">SUM(C26:C34)</f>
        <v>13200000</v>
      </c>
      <c r="D25" s="40">
        <f t="shared" si="2"/>
        <v>13200000</v>
      </c>
      <c r="E25" s="40">
        <f>SUM(E26:E34)</f>
        <v>0</v>
      </c>
    </row>
    <row r="26" spans="2:5" x14ac:dyDescent="0.3">
      <c r="B26" s="41" t="s">
        <v>68</v>
      </c>
      <c r="C26" s="43">
        <v>0</v>
      </c>
      <c r="D26" s="44">
        <v>0</v>
      </c>
      <c r="E26" s="28">
        <v>0</v>
      </c>
    </row>
    <row r="27" spans="2:5" x14ac:dyDescent="0.3">
      <c r="B27" s="41" t="s">
        <v>69</v>
      </c>
      <c r="C27" s="43">
        <v>0</v>
      </c>
      <c r="D27" s="44">
        <v>0</v>
      </c>
      <c r="E27" s="28">
        <v>0</v>
      </c>
    </row>
    <row r="28" spans="2:5" x14ac:dyDescent="0.3">
      <c r="B28" s="41" t="s">
        <v>70</v>
      </c>
      <c r="C28" s="43">
        <v>0</v>
      </c>
      <c r="D28" s="44">
        <v>0</v>
      </c>
      <c r="E28" s="28">
        <v>0</v>
      </c>
    </row>
    <row r="29" spans="2:5" x14ac:dyDescent="0.3">
      <c r="B29" s="41" t="s">
        <v>71</v>
      </c>
      <c r="C29" s="43">
        <v>0</v>
      </c>
      <c r="D29" s="44">
        <v>0</v>
      </c>
      <c r="E29" s="28">
        <v>0</v>
      </c>
    </row>
    <row r="30" spans="2:5" x14ac:dyDescent="0.3">
      <c r="B30" s="41" t="s">
        <v>72</v>
      </c>
      <c r="C30" s="43">
        <v>0</v>
      </c>
      <c r="D30" s="44">
        <v>0</v>
      </c>
      <c r="E30" s="28">
        <v>0</v>
      </c>
    </row>
    <row r="31" spans="2:5" x14ac:dyDescent="0.3">
      <c r="B31" s="41" t="s">
        <v>73</v>
      </c>
      <c r="C31" s="43">
        <v>0</v>
      </c>
      <c r="D31" s="44">
        <v>0</v>
      </c>
      <c r="E31" s="28">
        <v>0</v>
      </c>
    </row>
    <row r="32" spans="2:5" x14ac:dyDescent="0.3">
      <c r="B32" s="41" t="s">
        <v>74</v>
      </c>
      <c r="C32" s="43">
        <v>13200000</v>
      </c>
      <c r="D32" s="43">
        <v>13200000</v>
      </c>
      <c r="E32" s="28">
        <v>0</v>
      </c>
    </row>
    <row r="33" spans="2:5" x14ac:dyDescent="0.3">
      <c r="B33" s="41" t="s">
        <v>75</v>
      </c>
      <c r="C33" s="43"/>
      <c r="D33" s="44"/>
      <c r="E33" s="28"/>
    </row>
    <row r="34" spans="2:5" x14ac:dyDescent="0.3">
      <c r="B34" s="41" t="s">
        <v>76</v>
      </c>
      <c r="C34" s="43">
        <v>0</v>
      </c>
      <c r="D34" s="43">
        <v>0</v>
      </c>
      <c r="E34" s="28">
        <v>0</v>
      </c>
    </row>
    <row r="35" spans="2:5" x14ac:dyDescent="0.3">
      <c r="B35" s="39" t="s">
        <v>77</v>
      </c>
      <c r="C35" s="45">
        <f>+C36</f>
        <v>0</v>
      </c>
      <c r="D35" s="46">
        <f>+D36</f>
        <v>0</v>
      </c>
      <c r="E35" s="40">
        <f>+E36</f>
        <v>0</v>
      </c>
    </row>
    <row r="36" spans="2:5" x14ac:dyDescent="0.3">
      <c r="B36" s="41" t="s">
        <v>78</v>
      </c>
      <c r="C36" s="43">
        <v>0</v>
      </c>
      <c r="D36" s="43">
        <v>0</v>
      </c>
      <c r="E36" s="28">
        <v>0</v>
      </c>
    </row>
    <row r="37" spans="2:5" x14ac:dyDescent="0.3">
      <c r="B37" s="41" t="s">
        <v>79</v>
      </c>
      <c r="C37" s="43">
        <v>0</v>
      </c>
      <c r="D37" s="43">
        <v>0</v>
      </c>
      <c r="E37" s="28">
        <v>0</v>
      </c>
    </row>
    <row r="38" spans="2:5" x14ac:dyDescent="0.3">
      <c r="B38" s="41" t="s">
        <v>80</v>
      </c>
      <c r="C38" s="43">
        <v>0</v>
      </c>
      <c r="D38" s="43">
        <v>0</v>
      </c>
      <c r="E38" s="28">
        <v>0</v>
      </c>
    </row>
    <row r="39" spans="2:5" x14ac:dyDescent="0.3">
      <c r="B39" s="41" t="s">
        <v>81</v>
      </c>
      <c r="C39" s="43">
        <v>0</v>
      </c>
      <c r="D39" s="43">
        <v>0</v>
      </c>
      <c r="E39" s="28">
        <v>0</v>
      </c>
    </row>
    <row r="40" spans="2:5" x14ac:dyDescent="0.3">
      <c r="B40" s="41" t="s">
        <v>82</v>
      </c>
      <c r="C40" s="43">
        <v>0</v>
      </c>
      <c r="D40" s="43">
        <v>0</v>
      </c>
      <c r="E40" s="28">
        <v>0</v>
      </c>
    </row>
    <row r="41" spans="2:5" x14ac:dyDescent="0.3">
      <c r="B41" s="41" t="s">
        <v>83</v>
      </c>
      <c r="C41" s="43">
        <v>0</v>
      </c>
      <c r="D41" s="43">
        <v>0</v>
      </c>
      <c r="E41" s="28">
        <v>0</v>
      </c>
    </row>
    <row r="42" spans="2:5" x14ac:dyDescent="0.3">
      <c r="B42" s="41" t="s">
        <v>84</v>
      </c>
      <c r="C42" s="43">
        <v>0</v>
      </c>
      <c r="D42" s="43">
        <v>0</v>
      </c>
      <c r="E42" s="28">
        <v>0</v>
      </c>
    </row>
    <row r="43" spans="2:5" x14ac:dyDescent="0.3">
      <c r="B43" s="39" t="s">
        <v>85</v>
      </c>
      <c r="C43" s="43">
        <v>0</v>
      </c>
      <c r="D43" s="43">
        <v>0</v>
      </c>
      <c r="E43" s="28">
        <v>0</v>
      </c>
    </row>
    <row r="44" spans="2:5" x14ac:dyDescent="0.3">
      <c r="B44" s="41" t="s">
        <v>86</v>
      </c>
      <c r="C44" s="43">
        <v>0</v>
      </c>
      <c r="D44" s="43">
        <v>0</v>
      </c>
      <c r="E44" s="28">
        <v>0</v>
      </c>
    </row>
    <row r="45" spans="2:5" x14ac:dyDescent="0.3">
      <c r="B45" s="41" t="s">
        <v>87</v>
      </c>
      <c r="C45" s="43">
        <v>0</v>
      </c>
      <c r="D45" s="43">
        <v>0</v>
      </c>
      <c r="E45" s="28">
        <v>0</v>
      </c>
    </row>
    <row r="46" spans="2:5" x14ac:dyDescent="0.3">
      <c r="B46" s="41" t="s">
        <v>88</v>
      </c>
      <c r="C46" s="43">
        <v>0</v>
      </c>
      <c r="D46" s="43">
        <v>0</v>
      </c>
      <c r="E46" s="28">
        <v>0</v>
      </c>
    </row>
    <row r="47" spans="2:5" x14ac:dyDescent="0.3">
      <c r="B47" s="41" t="s">
        <v>89</v>
      </c>
      <c r="C47" s="43">
        <v>0</v>
      </c>
      <c r="D47" s="43">
        <v>0</v>
      </c>
      <c r="E47" s="28">
        <v>0</v>
      </c>
    </row>
    <row r="48" spans="2:5" x14ac:dyDescent="0.3">
      <c r="B48" s="41" t="s">
        <v>90</v>
      </c>
      <c r="C48" s="43">
        <v>0</v>
      </c>
      <c r="D48" s="43">
        <v>0</v>
      </c>
      <c r="E48" s="28">
        <v>0</v>
      </c>
    </row>
    <row r="49" spans="2:8" x14ac:dyDescent="0.3">
      <c r="B49" s="41" t="s">
        <v>91</v>
      </c>
      <c r="C49" s="43">
        <v>0</v>
      </c>
      <c r="D49" s="43">
        <v>0</v>
      </c>
      <c r="E49" s="28">
        <v>0</v>
      </c>
    </row>
    <row r="50" spans="2:8" x14ac:dyDescent="0.3">
      <c r="B50" s="41" t="s">
        <v>92</v>
      </c>
      <c r="C50" s="43">
        <v>0</v>
      </c>
      <c r="D50" s="43">
        <v>0</v>
      </c>
      <c r="E50" s="28">
        <v>0</v>
      </c>
    </row>
    <row r="51" spans="2:8" x14ac:dyDescent="0.3">
      <c r="B51" s="39" t="s">
        <v>93</v>
      </c>
      <c r="C51" s="40">
        <f t="shared" ref="C51" si="3">SUM(C52:C59)</f>
        <v>0</v>
      </c>
      <c r="D51" s="40">
        <f>SUM(D52:D59)</f>
        <v>21000000</v>
      </c>
      <c r="E51" s="40">
        <f>SUM(E52:E59)</f>
        <v>0</v>
      </c>
    </row>
    <row r="52" spans="2:8" x14ac:dyDescent="0.3">
      <c r="B52" s="41" t="s">
        <v>94</v>
      </c>
      <c r="C52" s="43">
        <v>0</v>
      </c>
      <c r="D52" s="43">
        <v>0</v>
      </c>
      <c r="E52" s="28">
        <v>0</v>
      </c>
    </row>
    <row r="53" spans="2:8" x14ac:dyDescent="0.3">
      <c r="B53" s="41" t="s">
        <v>95</v>
      </c>
      <c r="C53" s="43">
        <v>0</v>
      </c>
      <c r="D53" s="43">
        <v>0</v>
      </c>
      <c r="E53" s="28">
        <v>0</v>
      </c>
      <c r="H53" s="28"/>
    </row>
    <row r="54" spans="2:8" x14ac:dyDescent="0.3">
      <c r="B54" s="41" t="s">
        <v>96</v>
      </c>
      <c r="C54" s="43">
        <v>0</v>
      </c>
      <c r="D54" s="43">
        <v>0</v>
      </c>
      <c r="E54" s="28">
        <v>0</v>
      </c>
    </row>
    <row r="55" spans="2:8" x14ac:dyDescent="0.3">
      <c r="B55" s="41" t="s">
        <v>97</v>
      </c>
      <c r="C55" s="43">
        <v>0</v>
      </c>
      <c r="D55" s="43">
        <v>21000000</v>
      </c>
      <c r="E55" s="28">
        <v>0</v>
      </c>
    </row>
    <row r="56" spans="2:8" x14ac:dyDescent="0.3">
      <c r="B56" s="41" t="s">
        <v>98</v>
      </c>
      <c r="C56" s="43">
        <v>0</v>
      </c>
      <c r="D56" s="43">
        <v>0</v>
      </c>
      <c r="E56" s="28">
        <v>0</v>
      </c>
    </row>
    <row r="57" spans="2:8" x14ac:dyDescent="0.3">
      <c r="B57" s="41" t="s">
        <v>99</v>
      </c>
      <c r="C57" s="43">
        <v>0</v>
      </c>
      <c r="D57" s="43">
        <v>0</v>
      </c>
      <c r="E57" s="28">
        <v>0</v>
      </c>
    </row>
    <row r="58" spans="2:8" x14ac:dyDescent="0.3">
      <c r="B58" s="41" t="s">
        <v>100</v>
      </c>
      <c r="C58" s="43">
        <v>0</v>
      </c>
      <c r="D58" s="43">
        <v>0</v>
      </c>
      <c r="E58" s="28">
        <v>0</v>
      </c>
    </row>
    <row r="59" spans="2:8" x14ac:dyDescent="0.3">
      <c r="B59" s="41" t="s">
        <v>101</v>
      </c>
      <c r="C59" s="43">
        <v>0</v>
      </c>
      <c r="D59" s="43">
        <v>0</v>
      </c>
      <c r="E59" s="28">
        <v>0</v>
      </c>
    </row>
    <row r="60" spans="2:8" x14ac:dyDescent="0.3">
      <c r="B60" s="41" t="s">
        <v>102</v>
      </c>
      <c r="C60" s="43">
        <v>0</v>
      </c>
      <c r="D60" s="43">
        <v>0</v>
      </c>
      <c r="E60" s="28">
        <v>0</v>
      </c>
    </row>
    <row r="61" spans="2:8" x14ac:dyDescent="0.3">
      <c r="B61" s="39" t="s">
        <v>103</v>
      </c>
      <c r="C61" s="43">
        <v>0</v>
      </c>
      <c r="D61" s="43">
        <v>0</v>
      </c>
      <c r="E61" s="28">
        <v>0</v>
      </c>
    </row>
    <row r="62" spans="2:8" x14ac:dyDescent="0.3">
      <c r="B62" s="41" t="s">
        <v>104</v>
      </c>
      <c r="C62" s="43">
        <v>0</v>
      </c>
      <c r="D62" s="43">
        <v>0</v>
      </c>
      <c r="E62" s="28">
        <v>0</v>
      </c>
    </row>
    <row r="63" spans="2:8" x14ac:dyDescent="0.3">
      <c r="B63" s="41" t="s">
        <v>105</v>
      </c>
      <c r="C63" s="43">
        <v>0</v>
      </c>
      <c r="D63" s="43">
        <v>0</v>
      </c>
      <c r="E63" s="28">
        <v>0</v>
      </c>
    </row>
    <row r="64" spans="2:8" x14ac:dyDescent="0.3">
      <c r="B64" s="41" t="s">
        <v>106</v>
      </c>
      <c r="C64" s="43">
        <v>0</v>
      </c>
      <c r="D64" s="43">
        <v>0</v>
      </c>
      <c r="E64" s="28">
        <v>0</v>
      </c>
    </row>
    <row r="65" spans="2:5" x14ac:dyDescent="0.3">
      <c r="B65" s="41" t="s">
        <v>107</v>
      </c>
      <c r="C65" s="43">
        <v>0</v>
      </c>
      <c r="D65" s="43">
        <v>0</v>
      </c>
      <c r="E65" s="28">
        <v>0</v>
      </c>
    </row>
    <row r="66" spans="2:5" x14ac:dyDescent="0.3">
      <c r="B66" s="39" t="s">
        <v>108</v>
      </c>
      <c r="C66" s="43">
        <v>0</v>
      </c>
      <c r="D66" s="43">
        <v>0</v>
      </c>
      <c r="E66" s="28">
        <v>0</v>
      </c>
    </row>
    <row r="67" spans="2:5" x14ac:dyDescent="0.3">
      <c r="B67" s="41" t="s">
        <v>109</v>
      </c>
      <c r="C67" s="43">
        <v>0</v>
      </c>
      <c r="D67" s="43">
        <v>0</v>
      </c>
      <c r="E67" s="28">
        <v>0</v>
      </c>
    </row>
    <row r="68" spans="2:5" x14ac:dyDescent="0.3">
      <c r="B68" s="41" t="s">
        <v>110</v>
      </c>
      <c r="C68" s="43">
        <v>0</v>
      </c>
      <c r="D68" s="43">
        <v>0</v>
      </c>
      <c r="E68" s="28">
        <v>0</v>
      </c>
    </row>
    <row r="69" spans="2:5" x14ac:dyDescent="0.3">
      <c r="B69" s="39" t="s">
        <v>111</v>
      </c>
      <c r="C69" s="43">
        <v>0</v>
      </c>
      <c r="D69" s="43">
        <v>0</v>
      </c>
      <c r="E69" s="28">
        <v>0</v>
      </c>
    </row>
    <row r="70" spans="2:5" x14ac:dyDescent="0.3">
      <c r="B70" s="41" t="s">
        <v>112</v>
      </c>
      <c r="C70" s="43">
        <v>0</v>
      </c>
      <c r="D70" s="43">
        <v>0</v>
      </c>
      <c r="E70" s="28">
        <v>0</v>
      </c>
    </row>
    <row r="71" spans="2:5" x14ac:dyDescent="0.3">
      <c r="B71" s="41" t="s">
        <v>113</v>
      </c>
      <c r="C71" s="43">
        <v>0</v>
      </c>
      <c r="D71" s="43">
        <v>0</v>
      </c>
      <c r="E71" s="28">
        <v>0</v>
      </c>
    </row>
    <row r="72" spans="2:5" x14ac:dyDescent="0.3">
      <c r="B72" s="41" t="s">
        <v>114</v>
      </c>
      <c r="C72" s="43">
        <v>0</v>
      </c>
      <c r="D72" s="43">
        <v>0</v>
      </c>
      <c r="E72" s="28">
        <v>0</v>
      </c>
    </row>
    <row r="73" spans="2:5" x14ac:dyDescent="0.3">
      <c r="B73" s="47" t="s">
        <v>115</v>
      </c>
      <c r="C73" s="48">
        <f>C9+C15+C25+C35+C51</f>
        <v>1177399788</v>
      </c>
      <c r="D73" s="48">
        <f t="shared" ref="D73:E73" si="4">D9+D15+D25+D35+D51</f>
        <v>1177399788</v>
      </c>
      <c r="E73" s="48">
        <f t="shared" si="4"/>
        <v>56154883.610000007</v>
      </c>
    </row>
    <row r="74" spans="2:5" x14ac:dyDescent="0.3">
      <c r="B74" s="41"/>
      <c r="C74" s="43">
        <v>0</v>
      </c>
      <c r="D74" s="43">
        <v>0</v>
      </c>
      <c r="E74" s="28">
        <v>0</v>
      </c>
    </row>
    <row r="75" spans="2:5" x14ac:dyDescent="0.3">
      <c r="B75" s="36" t="s">
        <v>116</v>
      </c>
      <c r="C75" s="43">
        <v>0</v>
      </c>
      <c r="D75" s="43">
        <v>0</v>
      </c>
      <c r="E75" s="28">
        <v>0</v>
      </c>
    </row>
    <row r="76" spans="2:5" x14ac:dyDescent="0.3">
      <c r="B76" s="39" t="s">
        <v>117</v>
      </c>
      <c r="C76" s="43">
        <v>0</v>
      </c>
      <c r="D76" s="43">
        <v>0</v>
      </c>
      <c r="E76" s="28">
        <v>0</v>
      </c>
    </row>
    <row r="77" spans="2:5" x14ac:dyDescent="0.3">
      <c r="B77" s="41" t="s">
        <v>118</v>
      </c>
      <c r="C77" s="43">
        <v>0</v>
      </c>
      <c r="D77" s="43">
        <v>0</v>
      </c>
      <c r="E77" s="28">
        <v>0</v>
      </c>
    </row>
    <row r="78" spans="2:5" x14ac:dyDescent="0.3">
      <c r="B78" s="41" t="s">
        <v>119</v>
      </c>
      <c r="C78" s="43">
        <v>0</v>
      </c>
      <c r="D78" s="43">
        <v>0</v>
      </c>
      <c r="E78" s="28">
        <v>0</v>
      </c>
    </row>
    <row r="79" spans="2:5" x14ac:dyDescent="0.3">
      <c r="B79" s="39" t="s">
        <v>120</v>
      </c>
      <c r="C79" s="43">
        <v>0</v>
      </c>
      <c r="D79" s="43">
        <v>0</v>
      </c>
      <c r="E79" s="28">
        <v>0</v>
      </c>
    </row>
    <row r="80" spans="2:5" x14ac:dyDescent="0.3">
      <c r="B80" s="41" t="s">
        <v>121</v>
      </c>
      <c r="C80" s="43">
        <v>0</v>
      </c>
      <c r="D80" s="43">
        <v>0</v>
      </c>
      <c r="E80" s="28">
        <v>0</v>
      </c>
    </row>
    <row r="81" spans="2:5" x14ac:dyDescent="0.3">
      <c r="B81" s="41" t="s">
        <v>122</v>
      </c>
      <c r="C81" s="43">
        <v>0</v>
      </c>
      <c r="D81" s="43">
        <v>0</v>
      </c>
      <c r="E81" s="28">
        <v>0</v>
      </c>
    </row>
    <row r="82" spans="2:5" x14ac:dyDescent="0.3">
      <c r="B82" s="39" t="s">
        <v>123</v>
      </c>
      <c r="C82" s="43">
        <v>0</v>
      </c>
      <c r="D82" s="43">
        <v>0</v>
      </c>
      <c r="E82" s="28">
        <v>0</v>
      </c>
    </row>
    <row r="83" spans="2:5" x14ac:dyDescent="0.3">
      <c r="B83" s="41" t="s">
        <v>124</v>
      </c>
      <c r="C83" s="43">
        <v>0</v>
      </c>
      <c r="D83" s="43">
        <v>0</v>
      </c>
      <c r="E83" s="28">
        <v>0</v>
      </c>
    </row>
    <row r="84" spans="2:5" x14ac:dyDescent="0.3">
      <c r="B84" s="47" t="s">
        <v>125</v>
      </c>
      <c r="C84" s="48">
        <v>0</v>
      </c>
      <c r="D84" s="49">
        <v>0</v>
      </c>
      <c r="E84" s="50">
        <v>0</v>
      </c>
    </row>
    <row r="85" spans="2:5" x14ac:dyDescent="0.3">
      <c r="C85" s="28"/>
      <c r="E85" s="28"/>
    </row>
    <row r="86" spans="2:5" ht="15.6" x14ac:dyDescent="0.3">
      <c r="B86" s="51" t="s">
        <v>126</v>
      </c>
      <c r="C86" s="52">
        <f>C73</f>
        <v>1177399788</v>
      </c>
      <c r="D86" s="53">
        <f>D73</f>
        <v>1177399788</v>
      </c>
      <c r="E86" s="54">
        <f>E73</f>
        <v>56154883.610000007</v>
      </c>
    </row>
    <row r="87" spans="2:5" x14ac:dyDescent="0.3">
      <c r="B87" t="s">
        <v>127</v>
      </c>
      <c r="C87" s="28"/>
    </row>
    <row r="88" spans="2:5" ht="24" customHeight="1" x14ac:dyDescent="0.3">
      <c r="B88" s="55"/>
      <c r="C88" s="28"/>
      <c r="D88" s="28"/>
    </row>
    <row r="89" spans="2:5" ht="24" customHeight="1" x14ac:dyDescent="0.3">
      <c r="B89" s="55"/>
      <c r="C89" s="28"/>
      <c r="D89" s="28"/>
    </row>
    <row r="90" spans="2:5" ht="24" customHeight="1" x14ac:dyDescent="0.3">
      <c r="B90" s="55"/>
      <c r="C90" s="28"/>
      <c r="D90" s="28"/>
    </row>
    <row r="91" spans="2:5" x14ac:dyDescent="0.3">
      <c r="B91" s="55"/>
      <c r="C91" s="28"/>
    </row>
    <row r="92" spans="2:5" x14ac:dyDescent="0.3">
      <c r="B92" s="56"/>
      <c r="C92" s="56"/>
      <c r="D92" s="56"/>
    </row>
    <row r="93" spans="2:5" x14ac:dyDescent="0.3">
      <c r="B93" s="64" t="s">
        <v>128</v>
      </c>
      <c r="C93" s="64"/>
      <c r="D93" s="64"/>
    </row>
    <row r="94" spans="2:5" x14ac:dyDescent="0.3">
      <c r="B94" s="60" t="s">
        <v>129</v>
      </c>
      <c r="C94" s="60"/>
      <c r="D94" s="60"/>
    </row>
    <row r="95" spans="2:5" ht="15" thickBot="1" x14ac:dyDescent="0.35">
      <c r="C95" s="28"/>
    </row>
    <row r="96" spans="2:5" ht="15" thickBot="1" x14ac:dyDescent="0.35">
      <c r="B96" s="57" t="s">
        <v>130</v>
      </c>
      <c r="C96" s="28"/>
    </row>
    <row r="97" spans="2:3" ht="29.4" thickBot="1" x14ac:dyDescent="0.35">
      <c r="B97" s="58" t="s">
        <v>131</v>
      </c>
      <c r="C97" s="28"/>
    </row>
    <row r="98" spans="2:3" ht="58.2" thickBot="1" x14ac:dyDescent="0.35">
      <c r="B98" s="59" t="s">
        <v>132</v>
      </c>
    </row>
  </sheetData>
  <mergeCells count="7">
    <mergeCell ref="B94:D94"/>
    <mergeCell ref="B2:D2"/>
    <mergeCell ref="B3:D3"/>
    <mergeCell ref="B4:D4"/>
    <mergeCell ref="B5:D5"/>
    <mergeCell ref="B6:D6"/>
    <mergeCell ref="B93:D93"/>
  </mergeCells>
  <pageMargins left="0.7" right="0.7" top="0.75" bottom="0.75" header="0.3" footer="0.3"/>
  <pageSetup paperSize="5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3966-125B-4715-8120-6AB85FBAAD9F}">
  <dimension ref="A1:E46"/>
  <sheetViews>
    <sheetView showGridLines="0" topLeftCell="A4" zoomScaleNormal="100" workbookViewId="0">
      <selection activeCell="G16" sqref="G16"/>
    </sheetView>
  </sheetViews>
  <sheetFormatPr baseColWidth="10" defaultColWidth="9.109375" defaultRowHeight="15.6" x14ac:dyDescent="0.3"/>
  <cols>
    <col min="1" max="1" width="79.5546875" style="1" customWidth="1"/>
    <col min="2" max="2" width="25.33203125" style="1" bestFit="1" customWidth="1"/>
    <col min="3" max="3" width="25.109375" style="1" bestFit="1" customWidth="1"/>
    <col min="4" max="4" width="25.6640625" style="1" bestFit="1" customWidth="1"/>
    <col min="5" max="16384" width="9.109375" style="1"/>
  </cols>
  <sheetData>
    <row r="1" spans="1:5" ht="15.75" customHeight="1" x14ac:dyDescent="0.3">
      <c r="B1" s="62" t="s">
        <v>0</v>
      </c>
      <c r="C1" s="62"/>
      <c r="D1" s="62"/>
      <c r="E1" s="2"/>
    </row>
    <row r="2" spans="1:5" x14ac:dyDescent="0.3">
      <c r="B2" s="65" t="s">
        <v>1</v>
      </c>
      <c r="C2" s="65"/>
      <c r="D2" s="65"/>
    </row>
    <row r="3" spans="1:5" x14ac:dyDescent="0.3">
      <c r="B3" s="65"/>
      <c r="C3" s="65"/>
      <c r="D3" s="65"/>
    </row>
    <row r="4" spans="1:5" x14ac:dyDescent="0.3">
      <c r="B4" s="65" t="s">
        <v>2</v>
      </c>
      <c r="C4" s="65"/>
      <c r="D4" s="65"/>
    </row>
    <row r="5" spans="1:5" x14ac:dyDescent="0.3">
      <c r="B5" s="65" t="s">
        <v>3</v>
      </c>
      <c r="C5" s="65"/>
      <c r="D5" s="65"/>
    </row>
    <row r="6" spans="1:5" ht="25.8" x14ac:dyDescent="0.3">
      <c r="B6" s="66" t="s">
        <v>4</v>
      </c>
      <c r="C6" s="66"/>
      <c r="D6" s="66"/>
    </row>
    <row r="7" spans="1:5" x14ac:dyDescent="0.3">
      <c r="B7" s="3"/>
      <c r="C7" s="3"/>
      <c r="D7" s="3"/>
    </row>
    <row r="8" spans="1:5" x14ac:dyDescent="0.3">
      <c r="B8" s="3"/>
      <c r="C8" s="4" t="s">
        <v>5</v>
      </c>
      <c r="D8" s="3"/>
    </row>
    <row r="9" spans="1:5" ht="18.75" customHeight="1" x14ac:dyDescent="0.3">
      <c r="B9" s="61" t="s">
        <v>6</v>
      </c>
      <c r="C9" s="61"/>
      <c r="D9" s="61"/>
      <c r="E9" s="5"/>
    </row>
    <row r="10" spans="1:5" ht="16.2" thickBot="1" x14ac:dyDescent="0.35">
      <c r="B10" s="3"/>
      <c r="C10" s="6"/>
      <c r="D10" s="3"/>
    </row>
    <row r="11" spans="1:5" ht="25.5" customHeight="1" x14ac:dyDescent="0.3">
      <c r="A11" s="7" t="s">
        <v>7</v>
      </c>
      <c r="B11" s="8" t="s">
        <v>8</v>
      </c>
      <c r="C11" s="9" t="s">
        <v>9</v>
      </c>
      <c r="D11" s="10" t="s">
        <v>10</v>
      </c>
    </row>
    <row r="12" spans="1:5" ht="31.2" x14ac:dyDescent="0.3">
      <c r="A12" s="11" t="s">
        <v>11</v>
      </c>
      <c r="B12" s="12">
        <f>+B13+B31+B40+B43</f>
        <v>1177399788</v>
      </c>
      <c r="C12" s="12">
        <f t="shared" ref="C12:D12" si="0">+C13+C31+C40+C43</f>
        <v>56154883.610000007</v>
      </c>
      <c r="D12" s="12">
        <f t="shared" si="0"/>
        <v>1121244904.3899999</v>
      </c>
    </row>
    <row r="13" spans="1:5" x14ac:dyDescent="0.3">
      <c r="A13" s="13" t="s">
        <v>12</v>
      </c>
      <c r="B13" s="14">
        <f>+B14+B22+B27</f>
        <v>707523669</v>
      </c>
      <c r="C13" s="14">
        <f>+C14+C22+C27</f>
        <v>41651474.430000007</v>
      </c>
      <c r="D13" s="15">
        <f>+D14+D22+D27</f>
        <v>665872194.57000005</v>
      </c>
    </row>
    <row r="14" spans="1:5" x14ac:dyDescent="0.3">
      <c r="A14" s="16" t="s">
        <v>13</v>
      </c>
      <c r="B14" s="17">
        <f>SUM(B15:B21)</f>
        <v>543296203</v>
      </c>
      <c r="C14" s="17">
        <f>SUM(C15:C21)</f>
        <v>35032327.240000002</v>
      </c>
      <c r="D14" s="18">
        <f>SUM(D15:D21)</f>
        <v>508263875.75999999</v>
      </c>
    </row>
    <row r="15" spans="1:5" x14ac:dyDescent="0.3">
      <c r="A15" s="19" t="s">
        <v>14</v>
      </c>
      <c r="B15" s="20">
        <v>131641400</v>
      </c>
      <c r="C15" s="21">
        <v>10157783.33</v>
      </c>
      <c r="D15" s="22">
        <f t="shared" ref="D15:D21" si="1">+B15-C15</f>
        <v>121483616.67</v>
      </c>
    </row>
    <row r="16" spans="1:5" x14ac:dyDescent="0.3">
      <c r="A16" s="19" t="s">
        <v>15</v>
      </c>
      <c r="B16" s="20">
        <v>480000</v>
      </c>
      <c r="C16" s="21">
        <v>40000</v>
      </c>
      <c r="D16" s="22">
        <f t="shared" si="1"/>
        <v>440000</v>
      </c>
    </row>
    <row r="17" spans="1:4" x14ac:dyDescent="0.3">
      <c r="A17" s="19" t="s">
        <v>16</v>
      </c>
      <c r="B17" s="20">
        <v>360440330</v>
      </c>
      <c r="C17" s="21">
        <v>22875829.66</v>
      </c>
      <c r="D17" s="22">
        <f t="shared" si="1"/>
        <v>337564500.33999997</v>
      </c>
    </row>
    <row r="18" spans="1:4" x14ac:dyDescent="0.3">
      <c r="A18" s="19" t="s">
        <v>17</v>
      </c>
      <c r="B18" s="20">
        <v>8495292</v>
      </c>
      <c r="C18" s="21">
        <v>471833.33</v>
      </c>
      <c r="D18" s="22">
        <f t="shared" si="1"/>
        <v>8023458.6699999999</v>
      </c>
    </row>
    <row r="19" spans="1:4" x14ac:dyDescent="0.3">
      <c r="A19" s="19" t="s">
        <v>18</v>
      </c>
      <c r="B19" s="20">
        <v>37359181</v>
      </c>
      <c r="C19" s="21">
        <v>0</v>
      </c>
      <c r="D19" s="23">
        <f t="shared" si="1"/>
        <v>37359181</v>
      </c>
    </row>
    <row r="20" spans="1:4" x14ac:dyDescent="0.3">
      <c r="A20" s="19" t="s">
        <v>19</v>
      </c>
      <c r="B20" s="20">
        <v>2400000</v>
      </c>
      <c r="C20" s="21">
        <v>210000</v>
      </c>
      <c r="D20" s="22">
        <f t="shared" si="1"/>
        <v>2190000</v>
      </c>
    </row>
    <row r="21" spans="1:4" x14ac:dyDescent="0.3">
      <c r="A21" s="19" t="s">
        <v>20</v>
      </c>
      <c r="B21" s="20">
        <v>2480000</v>
      </c>
      <c r="C21" s="21">
        <v>1276880.92</v>
      </c>
      <c r="D21" s="22">
        <f t="shared" si="1"/>
        <v>1203119.08</v>
      </c>
    </row>
    <row r="22" spans="1:4" x14ac:dyDescent="0.3">
      <c r="A22" s="16" t="s">
        <v>21</v>
      </c>
      <c r="B22" s="17">
        <f>SUM(B23:B26)</f>
        <v>92009358</v>
      </c>
      <c r="C22" s="17">
        <f>SUM(C23:C26)</f>
        <v>1547466.67</v>
      </c>
      <c r="D22" s="18">
        <f>SUM(D23:D26)</f>
        <v>90461891.329999998</v>
      </c>
    </row>
    <row r="23" spans="1:4" x14ac:dyDescent="0.3">
      <c r="A23" s="19" t="s">
        <v>22</v>
      </c>
      <c r="B23" s="20">
        <v>15150000</v>
      </c>
      <c r="C23" s="21">
        <v>1547466.67</v>
      </c>
      <c r="D23" s="22">
        <f t="shared" ref="D23:D26" si="2">+B23-C23</f>
        <v>13602533.33</v>
      </c>
    </row>
    <row r="24" spans="1:4" x14ac:dyDescent="0.3">
      <c r="A24" s="19" t="s">
        <v>23</v>
      </c>
      <c r="B24" s="20">
        <v>38360177</v>
      </c>
      <c r="C24" s="21">
        <v>0</v>
      </c>
      <c r="D24" s="23">
        <f t="shared" si="2"/>
        <v>38360177</v>
      </c>
    </row>
    <row r="25" spans="1:4" x14ac:dyDescent="0.3">
      <c r="A25" s="19" t="s">
        <v>24</v>
      </c>
      <c r="B25" s="20">
        <v>140000</v>
      </c>
      <c r="C25" s="21">
        <v>0</v>
      </c>
      <c r="D25" s="22">
        <f t="shared" si="2"/>
        <v>140000</v>
      </c>
    </row>
    <row r="26" spans="1:4" x14ac:dyDescent="0.3">
      <c r="A26" s="19" t="s">
        <v>25</v>
      </c>
      <c r="B26" s="20">
        <v>38359181</v>
      </c>
      <c r="C26" s="21">
        <v>0</v>
      </c>
      <c r="D26" s="23">
        <f t="shared" si="2"/>
        <v>38359181</v>
      </c>
    </row>
    <row r="27" spans="1:4" x14ac:dyDescent="0.3">
      <c r="A27" s="16" t="s">
        <v>26</v>
      </c>
      <c r="B27" s="17">
        <f>SUM(B28:B30)</f>
        <v>72218108</v>
      </c>
      <c r="C27" s="17">
        <f>SUM(C28:C30)</f>
        <v>5071680.5199999996</v>
      </c>
      <c r="D27" s="18">
        <f>SUM(D28:D30)</f>
        <v>67146427.480000004</v>
      </c>
    </row>
    <row r="28" spans="1:4" x14ac:dyDescent="0.3">
      <c r="A28" s="19" t="s">
        <v>27</v>
      </c>
      <c r="B28" s="20">
        <v>32300436</v>
      </c>
      <c r="C28" s="21">
        <v>2367457.81</v>
      </c>
      <c r="D28" s="22">
        <f>+B28-C28</f>
        <v>29932978.190000001</v>
      </c>
    </row>
    <row r="29" spans="1:4" x14ac:dyDescent="0.3">
      <c r="A29" s="19" t="s">
        <v>28</v>
      </c>
      <c r="B29" s="20">
        <v>32523684</v>
      </c>
      <c r="C29" s="21">
        <v>2381726.69</v>
      </c>
      <c r="D29" s="22">
        <f>+B29-C29</f>
        <v>30141957.309999999</v>
      </c>
    </row>
    <row r="30" spans="1:4" x14ac:dyDescent="0.3">
      <c r="A30" s="19" t="s">
        <v>29</v>
      </c>
      <c r="B30" s="20">
        <v>7393988</v>
      </c>
      <c r="C30" s="21">
        <v>322496.02</v>
      </c>
      <c r="D30" s="22">
        <f>+B30-C30</f>
        <v>7071491.9800000004</v>
      </c>
    </row>
    <row r="31" spans="1:4" x14ac:dyDescent="0.3">
      <c r="A31" s="13" t="s">
        <v>30</v>
      </c>
      <c r="B31" s="14">
        <f>SUM(B32:B39)</f>
        <v>435676119</v>
      </c>
      <c r="C31" s="14">
        <f>SUM(C32:C39)</f>
        <v>14503409.18</v>
      </c>
      <c r="D31" s="15">
        <f>SUM(D32:D39)</f>
        <v>421172709.81999993</v>
      </c>
    </row>
    <row r="32" spans="1:4" x14ac:dyDescent="0.3">
      <c r="A32" s="19" t="s">
        <v>31</v>
      </c>
      <c r="B32" s="20">
        <v>10600000</v>
      </c>
      <c r="C32" s="21">
        <v>610340.15</v>
      </c>
      <c r="D32" s="22">
        <f t="shared" ref="D32:D39" si="3">+B32-C32</f>
        <v>9989659.8499999996</v>
      </c>
    </row>
    <row r="33" spans="1:4" x14ac:dyDescent="0.3">
      <c r="A33" s="19" t="s">
        <v>32</v>
      </c>
      <c r="B33" s="20">
        <v>11608000</v>
      </c>
      <c r="C33" s="21">
        <v>451228.66</v>
      </c>
      <c r="D33" s="22">
        <f t="shared" si="3"/>
        <v>11156771.34</v>
      </c>
    </row>
    <row r="34" spans="1:4" x14ac:dyDescent="0.3">
      <c r="A34" s="19" t="s">
        <v>33</v>
      </c>
      <c r="B34" s="20">
        <v>49000000</v>
      </c>
      <c r="C34" s="21">
        <v>2963860.15</v>
      </c>
      <c r="D34" s="22">
        <f t="shared" si="3"/>
        <v>46036139.850000001</v>
      </c>
    </row>
    <row r="35" spans="1:4" x14ac:dyDescent="0.3">
      <c r="A35" s="19" t="s">
        <v>34</v>
      </c>
      <c r="B35" s="20">
        <v>28600000</v>
      </c>
      <c r="C35" s="21">
        <v>2204031.7000000002</v>
      </c>
      <c r="D35" s="22">
        <f t="shared" si="3"/>
        <v>26395968.300000001</v>
      </c>
    </row>
    <row r="36" spans="1:4" x14ac:dyDescent="0.3">
      <c r="A36" s="19" t="s">
        <v>35</v>
      </c>
      <c r="B36" s="20">
        <v>304368119</v>
      </c>
      <c r="C36" s="21">
        <v>8064309.7199999997</v>
      </c>
      <c r="D36" s="22">
        <f t="shared" si="3"/>
        <v>296303809.27999997</v>
      </c>
    </row>
    <row r="37" spans="1:4" x14ac:dyDescent="0.3">
      <c r="A37" s="19" t="s">
        <v>36</v>
      </c>
      <c r="B37" s="20">
        <v>29265000</v>
      </c>
      <c r="C37" s="21">
        <v>0</v>
      </c>
      <c r="D37" s="22">
        <f t="shared" si="3"/>
        <v>29265000</v>
      </c>
    </row>
    <row r="38" spans="1:4" x14ac:dyDescent="0.3">
      <c r="A38" s="19" t="s">
        <v>37</v>
      </c>
      <c r="B38" s="20">
        <v>2000000</v>
      </c>
      <c r="C38" s="21">
        <v>209638.8</v>
      </c>
      <c r="D38" s="22">
        <f t="shared" si="3"/>
        <v>1790361.2</v>
      </c>
    </row>
    <row r="39" spans="1:4" x14ac:dyDescent="0.3">
      <c r="A39" s="19" t="s">
        <v>38</v>
      </c>
      <c r="B39" s="20">
        <v>235000</v>
      </c>
      <c r="C39" s="21">
        <v>0</v>
      </c>
      <c r="D39" s="22">
        <f t="shared" si="3"/>
        <v>235000</v>
      </c>
    </row>
    <row r="40" spans="1:4" x14ac:dyDescent="0.3">
      <c r="A40" s="13" t="s">
        <v>39</v>
      </c>
      <c r="B40" s="14">
        <f>SUM(B41:B42)</f>
        <v>13200000</v>
      </c>
      <c r="C40" s="14">
        <f>SUM(C41:C42)</f>
        <v>0</v>
      </c>
      <c r="D40" s="14">
        <f>SUM(D41:D42)</f>
        <v>13200000</v>
      </c>
    </row>
    <row r="41" spans="1:4" x14ac:dyDescent="0.3">
      <c r="A41" s="19" t="s">
        <v>40</v>
      </c>
      <c r="B41" s="20">
        <v>10200000</v>
      </c>
      <c r="C41" s="21">
        <v>0</v>
      </c>
      <c r="D41" s="22">
        <f t="shared" ref="D41:D42" si="4">+B41-C41</f>
        <v>10200000</v>
      </c>
    </row>
    <row r="42" spans="1:4" x14ac:dyDescent="0.3">
      <c r="A42" s="19" t="s">
        <v>41</v>
      </c>
      <c r="B42" s="20">
        <v>3000000</v>
      </c>
      <c r="C42" s="21">
        <v>0</v>
      </c>
      <c r="D42" s="22">
        <f t="shared" si="4"/>
        <v>3000000</v>
      </c>
    </row>
    <row r="43" spans="1:4" x14ac:dyDescent="0.3">
      <c r="A43" s="13" t="s">
        <v>42</v>
      </c>
      <c r="B43" s="14">
        <f>SUM(B44:B44)</f>
        <v>21000000</v>
      </c>
      <c r="C43" s="15">
        <f>SUM(C44:C44)</f>
        <v>0</v>
      </c>
      <c r="D43" s="24">
        <f>SUM(D44:D44)</f>
        <v>21000000</v>
      </c>
    </row>
    <row r="44" spans="1:4" x14ac:dyDescent="0.3">
      <c r="A44" s="19" t="s">
        <v>43</v>
      </c>
      <c r="B44" s="25">
        <v>21000000</v>
      </c>
      <c r="C44" s="26">
        <v>0</v>
      </c>
      <c r="D44" s="22">
        <f t="shared" ref="D44" si="5">+B44-C44</f>
        <v>21000000</v>
      </c>
    </row>
    <row r="46" spans="1:4" x14ac:dyDescent="0.3">
      <c r="A46" s="27" t="s">
        <v>44</v>
      </c>
    </row>
  </sheetData>
  <mergeCells count="6">
    <mergeCell ref="B9:D9"/>
    <mergeCell ref="B1:D1"/>
    <mergeCell ref="B2:D3"/>
    <mergeCell ref="B4:D4"/>
    <mergeCell ref="B5:D5"/>
    <mergeCell ref="B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Dic.</vt:lpstr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Familia</dc:creator>
  <cp:lastModifiedBy>Bibian Miguelina Altagracia Cuevas Fontanillas</cp:lastModifiedBy>
  <cp:lastPrinted>2024-03-21T19:54:24Z</cp:lastPrinted>
  <dcterms:created xsi:type="dcterms:W3CDTF">2024-02-05T20:26:01Z</dcterms:created>
  <dcterms:modified xsi:type="dcterms:W3CDTF">2024-03-22T19:18:05Z</dcterms:modified>
</cp:coreProperties>
</file>