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ibian.cuevas\Desktop\Septiembre 2024\Finanzas\"/>
    </mc:Choice>
  </mc:AlternateContent>
  <xr:revisionPtr revIDLastSave="0" documentId="8_{3E2007D9-5E31-4A61-B39D-249A288916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0" i="3" l="1"/>
  <c r="M74" i="3"/>
  <c r="M87" i="3"/>
  <c r="L87" i="3"/>
  <c r="M71" i="3"/>
  <c r="M73" i="3"/>
  <c r="M72" i="3"/>
  <c r="M70" i="3"/>
  <c r="M69" i="3"/>
  <c r="M68" i="3"/>
  <c r="M67" i="3"/>
  <c r="M66" i="3"/>
  <c r="M65" i="3"/>
  <c r="M64" i="3"/>
  <c r="M63" i="3"/>
  <c r="M62" i="3"/>
  <c r="M61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L74" i="3"/>
  <c r="L52" i="3"/>
  <c r="L26" i="3"/>
  <c r="L16" i="3"/>
  <c r="L10" i="3"/>
  <c r="K74" i="3"/>
  <c r="K87" i="3" s="1"/>
  <c r="K52" i="3"/>
  <c r="K36" i="3"/>
  <c r="K26" i="3"/>
  <c r="K16" i="3"/>
  <c r="K10" i="3"/>
  <c r="J74" i="3"/>
  <c r="J87" i="3" s="1"/>
  <c r="J52" i="3"/>
  <c r="J36" i="3"/>
  <c r="J26" i="3"/>
  <c r="J16" i="3"/>
  <c r="J10" i="3"/>
  <c r="I10" i="3"/>
  <c r="I52" i="3"/>
  <c r="I74" i="3" s="1"/>
  <c r="I87" i="3" s="1"/>
  <c r="I26" i="3"/>
  <c r="I16" i="3"/>
  <c r="H52" i="3" l="1"/>
  <c r="H26" i="3"/>
  <c r="H16" i="3"/>
  <c r="H10" i="3"/>
  <c r="H74" i="3" s="1"/>
  <c r="H87" i="3" s="1"/>
  <c r="G52" i="3"/>
  <c r="G36" i="3"/>
  <c r="G26" i="3"/>
  <c r="G16" i="3"/>
  <c r="G10" i="3"/>
  <c r="F52" i="3"/>
  <c r="F26" i="3"/>
  <c r="G74" i="3" l="1"/>
  <c r="G87" i="3" s="1"/>
  <c r="F16" i="3"/>
  <c r="F10" i="3"/>
  <c r="E74" i="3"/>
  <c r="E87" i="3" s="1"/>
  <c r="F74" i="3" l="1"/>
  <c r="F87" i="3" s="1"/>
  <c r="C87" i="3"/>
  <c r="B74" i="3"/>
  <c r="B87" i="3" s="1"/>
  <c r="D16" i="3" l="1"/>
  <c r="D10" i="3" l="1"/>
  <c r="D74" i="3" l="1"/>
  <c r="D87" i="3" l="1"/>
</calcChain>
</file>

<file path=xl/sharedStrings.xml><?xml version="1.0" encoding="utf-8"?>
<sst xmlns="http://schemas.openxmlformats.org/spreadsheetml/2006/main" count="99" uniqueCount="98">
  <si>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</si>
  <si>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</si>
  <si>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</si>
  <si>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</si>
  <si>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</si>
  <si>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</si>
  <si>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</si>
  <si>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</si>
  <si>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</si>
  <si>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</si>
  <si>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</si>
  <si>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</si>
  <si>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</si>
  <si>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</si>
  <si>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</si>
  <si>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</si>
  <si>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</si>
  <si>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</si>
  <si>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</si>
  <si>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</si>
  <si>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</si>
  <si>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</si>
  <si>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</si>
  <si>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</si>
  <si>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</si>
  <si>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</si>
  <si>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</si>
  <si>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</si>
  <si>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</si>
  <si>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</si>
  <si>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</si>
  <si>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</si>
  <si>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</si>
  <si>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</si>
  <si>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</si>
  <si>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</si>
  <si>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</si>
  <si>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</si>
  <si>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</si>
  <si>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</si>
  <si>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</si>
  <si>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</si>
  <si>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</si>
  <si>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</si>
  <si>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</si>
  <si>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</si>
  <si>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</si>
  <si>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</si>
  <si>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</si>
  <si>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</si>
  <si>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</si>
  <si>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</si>
  <si>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</si>
  <si>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</si>
  <si>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</si>
  <si>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</si>
  <si>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</si>
  <si>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</si>
  <si>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</si>
  <si>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</si>
  <si>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</si>
  <si>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</si>
  <si>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</si>
  <si>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</si>
  <si>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</si>
  <si>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</si>
  <si>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</si>
  <si>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</si>
  <si>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</si>
  <si>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</si>
  <si>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</si>
  <si>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</si>
  <si>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</si>
  <si>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</si>
  <si>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</si>
  <si>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</si>
  <si>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</si>
  <si>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</si>
  <si>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</si>
  <si>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 xml:space="preserve">Ejecución de Gastos y Aplicaciones Financieras </t>
  </si>
  <si>
    <t>Fuente: Sistema de Informacion de la Gestion Financiera (SIGEF)</t>
  </si>
  <si>
    <t>Ministerio de Administracion Publica</t>
  </si>
  <si>
    <t>Directora Administrativa y Financiera</t>
  </si>
  <si>
    <t>Lic.Altagracia López</t>
  </si>
  <si>
    <t>Año 2024</t>
  </si>
  <si>
    <t>Presupuesto Aprobado</t>
  </si>
  <si>
    <t>Presupuesto Modificado</t>
  </si>
  <si>
    <t>TOTAL</t>
  </si>
  <si>
    <t>Marzo</t>
  </si>
  <si>
    <t>Abril</t>
  </si>
  <si>
    <t>Mayo</t>
  </si>
  <si>
    <t>Junio</t>
  </si>
  <si>
    <t>2.6.8 - ACTIVOS BIÓLOGICOS CULTIVABLES</t>
  </si>
  <si>
    <t>Julio</t>
  </si>
  <si>
    <t>Agosto</t>
  </si>
  <si>
    <t>Septiembre</t>
  </si>
  <si>
    <t>Fecha de registro: hasta el 30 de Septiembre del 2024</t>
  </si>
  <si>
    <t>Fecha de imputación: hasta el 30 de Septiembre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</si>
</sst>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135251</xdr:colOff>
      <xdr:row>1</xdr:row>
      <xdr:rowOff>93615</xdr:rowOff>
    </xdr:from>
    <xdr:to>
      <xdr:col>0</xdr:col>
      <xdr:colOff>1970463</xdr:colOff>
      <xdr:row>4</xdr:row>
      <xdr:rowOff>109490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5251" y="274590"/>
          <a:ext cx="1835212" cy="6540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98"/>
  <sheetViews>
    <sheetView showGridLines="0" tabSelected="1" view="pageBreakPreview" zoomScale="90" zoomScaleNormal="90" zoomScaleSheetLayoutView="90" workbookViewId="0">
      <selection activeCell="D97" sqref="D97:M97"/>
    </sheetView>
  </sheetViews>
  <sheetFormatPr baseColWidth="10" defaultColWidth="9.109375" defaultRowHeight="14.4" x14ac:dyDescent="0.3"/>
  <cols>
    <col min="1" max="1" width="41.5546875" customWidth="1"/>
    <col min="2" max="2" width="25.77734375" customWidth="1"/>
    <col min="3" max="3" width="25.44140625" customWidth="1"/>
    <col min="4" max="12" width="24.21875" style="5" customWidth="1"/>
    <col min="13" max="13" width="29.6640625" style="5" customWidth="1"/>
    <col min="14" max="14" width="24.44140625" customWidth="1"/>
    <col min="15" max="15" width="96.6640625" bestFit="1" customWidth="1"/>
    <col min="17" max="24" width="6" bestFit="1" customWidth="1"/>
    <col min="25" max="26" width="7" bestFit="1" customWidth="1"/>
  </cols>
  <sheetData>
    <row r="2" spans="1:26" ht="18" x14ac:dyDescent="0.35">
      <c r="A2" s="42" t="s">
        <v>81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O2" s="1"/>
    </row>
    <row r="3" spans="1:26" x14ac:dyDescent="0.3">
      <c r="B3" s="3"/>
      <c r="D3"/>
      <c r="E3"/>
      <c r="F3"/>
      <c r="G3"/>
      <c r="H3"/>
      <c r="I3"/>
      <c r="J3"/>
      <c r="K3"/>
      <c r="L3"/>
      <c r="M3"/>
    </row>
    <row r="4" spans="1:26" ht="18" x14ac:dyDescent="0.3">
      <c r="A4" s="42" t="s">
        <v>84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O4" s="3"/>
    </row>
    <row r="5" spans="1:26" ht="15.6" x14ac:dyDescent="0.3">
      <c r="A5" s="43" t="s">
        <v>79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O5" s="3"/>
    </row>
    <row r="6" spans="1:26" x14ac:dyDescent="0.3">
      <c r="A6" s="44" t="s">
        <v>35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O6" s="3"/>
    </row>
    <row r="7" spans="1:26" x14ac:dyDescent="0.3">
      <c r="O7" s="3"/>
    </row>
    <row r="8" spans="1:26" s="13" customFormat="1" ht="15.6" x14ac:dyDescent="0.3">
      <c r="A8" s="2" t="s">
        <v>0</v>
      </c>
      <c r="B8" s="38" t="s">
        <v>85</v>
      </c>
      <c r="C8" s="31" t="s">
        <v>86</v>
      </c>
      <c r="D8" s="7" t="s">
        <v>77</v>
      </c>
      <c r="E8" s="7" t="s">
        <v>78</v>
      </c>
      <c r="F8" s="7" t="s">
        <v>88</v>
      </c>
      <c r="G8" s="7" t="s">
        <v>89</v>
      </c>
      <c r="H8" s="7" t="s">
        <v>90</v>
      </c>
      <c r="I8" s="7" t="s">
        <v>91</v>
      </c>
      <c r="J8" s="7" t="s">
        <v>93</v>
      </c>
      <c r="K8" s="7" t="s">
        <v>94</v>
      </c>
      <c r="L8" s="7" t="s">
        <v>95</v>
      </c>
      <c r="M8" s="7" t="s">
        <v>87</v>
      </c>
      <c r="Y8" s="14"/>
      <c r="Z8" s="14"/>
    </row>
    <row r="9" spans="1:26" ht="17.25" customHeight="1" x14ac:dyDescent="0.3">
      <c r="A9" s="15" t="s">
        <v>1</v>
      </c>
      <c r="B9" s="30"/>
      <c r="C9" s="30"/>
      <c r="D9" s="16"/>
      <c r="E9" s="16"/>
      <c r="F9" s="16"/>
      <c r="G9" s="16"/>
      <c r="H9" s="16"/>
      <c r="I9" s="16"/>
      <c r="J9" s="16"/>
      <c r="K9" s="16"/>
      <c r="L9" s="16"/>
      <c r="M9" s="16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s="8" customFormat="1" ht="23.25" customHeight="1" x14ac:dyDescent="0.3">
      <c r="A10" s="17" t="s">
        <v>2</v>
      </c>
      <c r="B10" s="18">
        <v>707523669</v>
      </c>
      <c r="C10" s="18">
        <v>697523669</v>
      </c>
      <c r="D10" s="18">
        <f t="shared" ref="D10" si="0">D11+D12+D15</f>
        <v>41651474.430000007</v>
      </c>
      <c r="E10" s="18">
        <v>39413281.280000001</v>
      </c>
      <c r="F10" s="18">
        <f>F11+F12+F15</f>
        <v>41324453.219999999</v>
      </c>
      <c r="G10" s="18">
        <f>G11+G12+G15</f>
        <v>42373143</v>
      </c>
      <c r="H10" s="18">
        <f>H11+H12+H15</f>
        <v>68001833.049999997</v>
      </c>
      <c r="I10" s="18">
        <f>I11+I12+I15</f>
        <v>41083514.469999999</v>
      </c>
      <c r="J10" s="18">
        <f>J11+J12+J15</f>
        <v>42060553.57</v>
      </c>
      <c r="K10" s="18">
        <f>K11+K12+K13+K15</f>
        <v>42715926.070000008</v>
      </c>
      <c r="L10" s="18">
        <f>L11+L12+L15</f>
        <v>41480985.899999999</v>
      </c>
      <c r="M10" s="18">
        <f>D10+E10+F10+G10+H10+I10+J10+K10+L10</f>
        <v>400105164.99000001</v>
      </c>
      <c r="N10" s="11"/>
      <c r="Q10" s="12"/>
    </row>
    <row r="11" spans="1:26" ht="17.25" customHeight="1" x14ac:dyDescent="0.3">
      <c r="A11" s="19" t="s">
        <v>3</v>
      </c>
      <c r="B11" s="20">
        <v>563882849</v>
      </c>
      <c r="C11" s="20">
        <v>533096203</v>
      </c>
      <c r="D11" s="20">
        <v>35032327.240000002</v>
      </c>
      <c r="E11" s="20">
        <v>32927066.850000001</v>
      </c>
      <c r="F11" s="20">
        <v>34625370.969999999</v>
      </c>
      <c r="G11" s="20">
        <v>35647518.710000001</v>
      </c>
      <c r="H11" s="20">
        <v>34634130.909999996</v>
      </c>
      <c r="I11" s="20">
        <v>34433743.829999998</v>
      </c>
      <c r="J11" s="20">
        <v>34389843.740000002</v>
      </c>
      <c r="K11" s="20">
        <v>35375841.840000004</v>
      </c>
      <c r="L11" s="20">
        <v>34455513</v>
      </c>
      <c r="M11" s="18">
        <f t="shared" ref="M11:M73" si="1">D11+E11+F11+G11+H11+I11+J11+K11+L11</f>
        <v>311521357.09000003</v>
      </c>
    </row>
    <row r="12" spans="1:26" ht="18.75" customHeight="1" x14ac:dyDescent="0.3">
      <c r="A12" s="19" t="s">
        <v>4</v>
      </c>
      <c r="B12" s="20">
        <v>78581992</v>
      </c>
      <c r="C12" s="20">
        <v>92009358</v>
      </c>
      <c r="D12" s="20">
        <v>1547466.67</v>
      </c>
      <c r="E12" s="20">
        <v>1546000</v>
      </c>
      <c r="F12" s="20">
        <v>1575000</v>
      </c>
      <c r="G12" s="20">
        <v>1453200</v>
      </c>
      <c r="H12" s="20">
        <v>28202885.609999999</v>
      </c>
      <c r="I12" s="20">
        <v>1453239.19</v>
      </c>
      <c r="J12" s="20">
        <v>2579669.54</v>
      </c>
      <c r="K12" s="20">
        <v>2025792.19</v>
      </c>
      <c r="L12" s="20">
        <v>1833000</v>
      </c>
      <c r="M12" s="18">
        <f t="shared" si="1"/>
        <v>42216253.199999996</v>
      </c>
    </row>
    <row r="13" spans="1:26" ht="23.25" customHeight="1" x14ac:dyDescent="0.3">
      <c r="A13" s="19" t="s">
        <v>36</v>
      </c>
      <c r="B13" s="20"/>
      <c r="C13" s="20">
        <v>200000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27562.95</v>
      </c>
      <c r="L13" s="21">
        <v>0</v>
      </c>
      <c r="M13" s="18">
        <f t="shared" si="1"/>
        <v>27562.95</v>
      </c>
    </row>
    <row r="14" spans="1:26" ht="20.399999999999999" customHeight="1" x14ac:dyDescent="0.3">
      <c r="A14" s="19" t="s">
        <v>5</v>
      </c>
      <c r="B14" s="20"/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18">
        <f t="shared" si="1"/>
        <v>0</v>
      </c>
    </row>
    <row r="15" spans="1:26" s="6" customFormat="1" ht="33" customHeight="1" x14ac:dyDescent="0.3">
      <c r="A15" s="22" t="s">
        <v>6</v>
      </c>
      <c r="B15" s="20">
        <v>65058828</v>
      </c>
      <c r="C15" s="20">
        <v>72218108</v>
      </c>
      <c r="D15" s="21">
        <v>5071680.5199999996</v>
      </c>
      <c r="E15" s="21">
        <v>4940214.43</v>
      </c>
      <c r="F15" s="21">
        <v>5124082.25</v>
      </c>
      <c r="G15" s="21">
        <v>5272424.29</v>
      </c>
      <c r="H15" s="21">
        <v>5164816.53</v>
      </c>
      <c r="I15" s="21">
        <v>5196531.45</v>
      </c>
      <c r="J15" s="21">
        <v>5091040.29</v>
      </c>
      <c r="K15" s="21">
        <v>5286729.09</v>
      </c>
      <c r="L15" s="21">
        <v>5192472.9000000004</v>
      </c>
      <c r="M15" s="18">
        <f t="shared" si="1"/>
        <v>46339991.749999993</v>
      </c>
    </row>
    <row r="16" spans="1:26" s="9" customFormat="1" ht="28.8" customHeight="1" x14ac:dyDescent="0.3">
      <c r="A16" s="17" t="s">
        <v>7</v>
      </c>
      <c r="B16" s="18">
        <v>456676119</v>
      </c>
      <c r="C16" s="18">
        <v>419211512</v>
      </c>
      <c r="D16" s="23">
        <f>D17+D21+D25</f>
        <v>14503409.18</v>
      </c>
      <c r="E16" s="23">
        <v>29132083.780000001</v>
      </c>
      <c r="F16" s="23">
        <f>F17+F19+F20+F21+F22+F23+F24+F25</f>
        <v>36455074.899999999</v>
      </c>
      <c r="G16" s="23">
        <f>G17+G19+G20+G21+G23+G24+G25</f>
        <v>29798733.990000002</v>
      </c>
      <c r="H16" s="23">
        <f>H17+H18+H21+H22+H23+H24+H25</f>
        <v>40579861.079999998</v>
      </c>
      <c r="I16" s="23">
        <f>I17+I20+I21+I22+I23+I24+I25</f>
        <v>33645202.939999998</v>
      </c>
      <c r="J16" s="23">
        <f>J17+J21+J22+J24+J25</f>
        <v>49513112.610000007</v>
      </c>
      <c r="K16" s="23">
        <f>K17+K21+K22+K23+K24+K25</f>
        <v>35833186.990000002</v>
      </c>
      <c r="L16" s="23">
        <f>L17+L20+L21+L22+L24+L25</f>
        <v>80656704.209999993</v>
      </c>
      <c r="M16" s="18">
        <f t="shared" si="1"/>
        <v>350117369.68000001</v>
      </c>
    </row>
    <row r="17" spans="1:13" ht="22.8" customHeight="1" x14ac:dyDescent="0.3">
      <c r="A17" s="19" t="s">
        <v>8</v>
      </c>
      <c r="B17" s="20">
        <v>73459339</v>
      </c>
      <c r="C17" s="20">
        <v>99808000</v>
      </c>
      <c r="D17" s="21">
        <v>6229460.6600000001</v>
      </c>
      <c r="E17" s="21">
        <v>6854376.5499999998</v>
      </c>
      <c r="F17" s="21">
        <v>7321838.2800000003</v>
      </c>
      <c r="G17" s="21">
        <v>7356920.7300000004</v>
      </c>
      <c r="H17" s="21">
        <v>9038760.8200000003</v>
      </c>
      <c r="I17" s="21">
        <v>5024263</v>
      </c>
      <c r="J17" s="21">
        <v>9680323.7799999993</v>
      </c>
      <c r="K17" s="21">
        <v>8382498.9100000001</v>
      </c>
      <c r="L17" s="21">
        <v>7500054.3600000003</v>
      </c>
      <c r="M17" s="18">
        <f t="shared" si="1"/>
        <v>67388497.090000004</v>
      </c>
    </row>
    <row r="18" spans="1:13" s="6" customFormat="1" ht="30.6" customHeight="1" x14ac:dyDescent="0.3">
      <c r="A18" s="22" t="s">
        <v>9</v>
      </c>
      <c r="B18" s="20">
        <v>0</v>
      </c>
      <c r="C18" s="20">
        <v>600000</v>
      </c>
      <c r="D18" s="21">
        <v>0</v>
      </c>
      <c r="E18" s="21">
        <v>0</v>
      </c>
      <c r="F18" s="21">
        <v>0</v>
      </c>
      <c r="G18" s="21">
        <v>0</v>
      </c>
      <c r="H18" s="21">
        <v>70800</v>
      </c>
      <c r="I18" s="21">
        <v>0</v>
      </c>
      <c r="J18" s="21">
        <v>0</v>
      </c>
      <c r="K18" s="21">
        <v>0</v>
      </c>
      <c r="L18" s="21">
        <v>0</v>
      </c>
      <c r="M18" s="18">
        <f t="shared" si="1"/>
        <v>70800</v>
      </c>
    </row>
    <row r="19" spans="1:13" ht="23.4" customHeight="1" x14ac:dyDescent="0.3">
      <c r="A19" s="19" t="s">
        <v>10</v>
      </c>
      <c r="B19" s="20"/>
      <c r="C19" s="20">
        <v>300000</v>
      </c>
      <c r="D19" s="21">
        <v>0</v>
      </c>
      <c r="E19" s="21">
        <v>79479.899999999994</v>
      </c>
      <c r="F19" s="21">
        <v>133061.76000000001</v>
      </c>
      <c r="G19" s="21">
        <v>15366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18">
        <f t="shared" si="1"/>
        <v>227907.66</v>
      </c>
    </row>
    <row r="20" spans="1:13" ht="22.2" customHeight="1" x14ac:dyDescent="0.3">
      <c r="A20" s="19" t="s">
        <v>11</v>
      </c>
      <c r="B20" s="20">
        <v>0</v>
      </c>
      <c r="C20" s="20">
        <v>178710</v>
      </c>
      <c r="D20" s="21">
        <v>0</v>
      </c>
      <c r="E20" s="21">
        <v>0</v>
      </c>
      <c r="F20" s="21">
        <v>178702.25</v>
      </c>
      <c r="G20" s="21">
        <v>97000</v>
      </c>
      <c r="H20" s="21">
        <v>0</v>
      </c>
      <c r="I20" s="21">
        <v>69000</v>
      </c>
      <c r="J20" s="21">
        <v>0</v>
      </c>
      <c r="K20" s="21">
        <v>0</v>
      </c>
      <c r="L20" s="21">
        <v>94500</v>
      </c>
      <c r="M20" s="18">
        <f t="shared" si="1"/>
        <v>439202.25</v>
      </c>
    </row>
    <row r="21" spans="1:13" ht="22.2" customHeight="1" x14ac:dyDescent="0.3">
      <c r="A21" s="19" t="s">
        <v>12</v>
      </c>
      <c r="B21" s="20">
        <v>351716780</v>
      </c>
      <c r="C21" s="20">
        <v>291550612</v>
      </c>
      <c r="D21" s="21">
        <v>8064309.7199999997</v>
      </c>
      <c r="E21" s="21">
        <v>20203352.690000001</v>
      </c>
      <c r="F21" s="21">
        <v>24852743.079999998</v>
      </c>
      <c r="G21" s="21">
        <v>13856588.4</v>
      </c>
      <c r="H21" s="21">
        <v>27158409.629999999</v>
      </c>
      <c r="I21" s="21">
        <v>27198183.350000001</v>
      </c>
      <c r="J21" s="21">
        <v>37581868.530000001</v>
      </c>
      <c r="K21" s="21">
        <v>22802105.59</v>
      </c>
      <c r="L21" s="21">
        <v>66295838.960000001</v>
      </c>
      <c r="M21" s="18">
        <f t="shared" si="1"/>
        <v>248013399.95000002</v>
      </c>
    </row>
    <row r="22" spans="1:13" ht="22.2" customHeight="1" x14ac:dyDescent="0.3">
      <c r="A22" s="19" t="s">
        <v>13</v>
      </c>
      <c r="B22" s="20">
        <v>0</v>
      </c>
      <c r="C22" s="20">
        <v>1570000</v>
      </c>
      <c r="D22" s="21">
        <v>0</v>
      </c>
      <c r="E22" s="21">
        <v>430727.64</v>
      </c>
      <c r="F22" s="21">
        <v>430867.62</v>
      </c>
      <c r="G22" s="21">
        <v>0</v>
      </c>
      <c r="H22" s="21">
        <v>439622.33</v>
      </c>
      <c r="I22" s="21">
        <v>410401.75</v>
      </c>
      <c r="J22" s="21">
        <v>469626.34</v>
      </c>
      <c r="K22" s="21">
        <v>497074.75</v>
      </c>
      <c r="L22" s="21">
        <v>98424.320000000007</v>
      </c>
      <c r="M22" s="18">
        <f t="shared" si="1"/>
        <v>2776744.75</v>
      </c>
    </row>
    <row r="23" spans="1:13" ht="48" customHeight="1" x14ac:dyDescent="0.3">
      <c r="A23" s="19" t="s">
        <v>14</v>
      </c>
      <c r="B23" s="20">
        <v>0</v>
      </c>
      <c r="C23" s="20">
        <v>1575000</v>
      </c>
      <c r="D23" s="21">
        <v>0</v>
      </c>
      <c r="E23" s="21">
        <v>265110.59999999998</v>
      </c>
      <c r="F23" s="21">
        <v>231719</v>
      </c>
      <c r="G23" s="21">
        <v>593109.99</v>
      </c>
      <c r="H23" s="21">
        <v>210488.4</v>
      </c>
      <c r="I23" s="21">
        <v>152857.20000000001</v>
      </c>
      <c r="J23" s="21">
        <v>0</v>
      </c>
      <c r="K23" s="21">
        <v>128679</v>
      </c>
      <c r="L23" s="21">
        <v>0</v>
      </c>
      <c r="M23" s="18">
        <f t="shared" si="1"/>
        <v>1581964.1899999997</v>
      </c>
    </row>
    <row r="24" spans="1:13" s="6" customFormat="1" ht="37.200000000000003" customHeight="1" x14ac:dyDescent="0.3">
      <c r="A24" s="22" t="s">
        <v>15</v>
      </c>
      <c r="B24" s="20">
        <v>31500000</v>
      </c>
      <c r="C24" s="20">
        <v>21370990</v>
      </c>
      <c r="D24" s="21">
        <v>0</v>
      </c>
      <c r="E24" s="21">
        <v>1084300</v>
      </c>
      <c r="F24" s="21">
        <v>3110734.91</v>
      </c>
      <c r="G24" s="21">
        <v>7660245.2699999996</v>
      </c>
      <c r="H24" s="21">
        <v>3402227.1</v>
      </c>
      <c r="I24" s="21">
        <v>487615.24</v>
      </c>
      <c r="J24" s="21">
        <v>1473967.54</v>
      </c>
      <c r="K24" s="21">
        <v>3289701.24</v>
      </c>
      <c r="L24" s="21">
        <v>6254078.2699999996</v>
      </c>
      <c r="M24" s="18">
        <f t="shared" si="1"/>
        <v>26762869.569999997</v>
      </c>
    </row>
    <row r="25" spans="1:13" ht="25.8" customHeight="1" x14ac:dyDescent="0.3">
      <c r="A25" s="19" t="s">
        <v>37</v>
      </c>
      <c r="B25" s="20">
        <v>0</v>
      </c>
      <c r="C25" s="20">
        <v>2258200</v>
      </c>
      <c r="D25" s="21">
        <v>209638.8</v>
      </c>
      <c r="E25" s="21">
        <v>214736.4</v>
      </c>
      <c r="F25" s="21">
        <v>195408</v>
      </c>
      <c r="G25" s="21">
        <v>219503.6</v>
      </c>
      <c r="H25" s="21">
        <v>259552.8</v>
      </c>
      <c r="I25" s="21">
        <v>302882.40000000002</v>
      </c>
      <c r="J25" s="21">
        <v>307326.42</v>
      </c>
      <c r="K25" s="21">
        <v>733127.5</v>
      </c>
      <c r="L25" s="21">
        <v>413808.3</v>
      </c>
      <c r="M25" s="18">
        <f t="shared" si="1"/>
        <v>2855984.2199999997</v>
      </c>
    </row>
    <row r="26" spans="1:13" s="10" customFormat="1" ht="33" customHeight="1" x14ac:dyDescent="0.3">
      <c r="A26" s="17" t="s">
        <v>16</v>
      </c>
      <c r="B26" s="18">
        <v>13200000</v>
      </c>
      <c r="C26" s="18">
        <v>19237007</v>
      </c>
      <c r="D26" s="23">
        <v>0</v>
      </c>
      <c r="E26" s="23">
        <v>237248</v>
      </c>
      <c r="F26" s="23">
        <f>F33+F35</f>
        <v>216812.18</v>
      </c>
      <c r="G26" s="23">
        <f>G27+G32+G31+G33+G35</f>
        <v>4544952.3099999996</v>
      </c>
      <c r="H26" s="23">
        <f>H27+H29+H33+H35</f>
        <v>1491345.06</v>
      </c>
      <c r="I26" s="23">
        <f>I27+I29+I31+I32+I33+I35</f>
        <v>1137492.46</v>
      </c>
      <c r="J26" s="23">
        <f>J27</f>
        <v>131620</v>
      </c>
      <c r="K26" s="23">
        <f>K27+K29+K33</f>
        <v>2259035.2000000002</v>
      </c>
      <c r="L26" s="23">
        <f>L27+L29+L33</f>
        <v>2021324.56</v>
      </c>
      <c r="M26" s="18">
        <f t="shared" si="1"/>
        <v>12039829.77</v>
      </c>
    </row>
    <row r="27" spans="1:13" s="6" customFormat="1" ht="27.6" customHeight="1" x14ac:dyDescent="0.3">
      <c r="A27" s="22" t="s">
        <v>17</v>
      </c>
      <c r="B27" s="20">
        <v>0</v>
      </c>
      <c r="C27" s="20">
        <v>540000</v>
      </c>
      <c r="D27" s="21">
        <v>0</v>
      </c>
      <c r="E27" s="21">
        <v>96120</v>
      </c>
      <c r="F27" s="21">
        <v>0</v>
      </c>
      <c r="G27" s="21">
        <v>49953</v>
      </c>
      <c r="H27" s="21">
        <v>223330</v>
      </c>
      <c r="I27" s="21">
        <v>64820</v>
      </c>
      <c r="J27" s="21">
        <v>131620</v>
      </c>
      <c r="K27" s="21">
        <v>305067.2</v>
      </c>
      <c r="L27" s="21">
        <v>47009.56</v>
      </c>
      <c r="M27" s="18">
        <f t="shared" si="1"/>
        <v>917919.76</v>
      </c>
    </row>
    <row r="28" spans="1:13" ht="27" customHeight="1" x14ac:dyDescent="0.3">
      <c r="A28" s="19" t="s">
        <v>18</v>
      </c>
      <c r="B28" s="20">
        <v>0</v>
      </c>
      <c r="C28" s="20">
        <v>133707</v>
      </c>
      <c r="D28" s="21">
        <v>0</v>
      </c>
      <c r="E28" s="21"/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18">
        <f t="shared" si="1"/>
        <v>0</v>
      </c>
    </row>
    <row r="29" spans="1:13" ht="30.6" customHeight="1" x14ac:dyDescent="0.3">
      <c r="A29" s="19" t="s">
        <v>19</v>
      </c>
      <c r="B29" s="20">
        <v>0</v>
      </c>
      <c r="C29" s="20">
        <v>1530100</v>
      </c>
      <c r="D29" s="21">
        <v>0</v>
      </c>
      <c r="E29" s="21">
        <v>0</v>
      </c>
      <c r="F29" s="21">
        <v>0</v>
      </c>
      <c r="G29" s="21">
        <v>0</v>
      </c>
      <c r="H29" s="21">
        <v>497547</v>
      </c>
      <c r="I29" s="21">
        <v>175230</v>
      </c>
      <c r="J29" s="21">
        <v>0</v>
      </c>
      <c r="K29" s="21">
        <v>244968</v>
      </c>
      <c r="L29" s="21">
        <v>121835</v>
      </c>
      <c r="M29" s="18">
        <f t="shared" si="1"/>
        <v>1039580</v>
      </c>
    </row>
    <row r="30" spans="1:13" ht="24.6" customHeight="1" x14ac:dyDescent="0.3">
      <c r="A30" s="19" t="s">
        <v>20</v>
      </c>
      <c r="B30" s="20">
        <v>0</v>
      </c>
      <c r="C30" s="20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18">
        <f t="shared" si="1"/>
        <v>0</v>
      </c>
    </row>
    <row r="31" spans="1:13" ht="30.6" customHeight="1" x14ac:dyDescent="0.3">
      <c r="A31" s="19" t="s">
        <v>21</v>
      </c>
      <c r="B31" s="20">
        <v>0</v>
      </c>
      <c r="C31" s="20">
        <v>2000</v>
      </c>
      <c r="D31" s="21">
        <v>0</v>
      </c>
      <c r="E31" s="21">
        <v>0</v>
      </c>
      <c r="F31" s="21">
        <v>0</v>
      </c>
      <c r="G31" s="21">
        <v>942.82</v>
      </c>
      <c r="H31" s="21">
        <v>0</v>
      </c>
      <c r="I31" s="21">
        <v>94692.64</v>
      </c>
      <c r="J31" s="21">
        <v>0</v>
      </c>
      <c r="K31" s="21">
        <v>0</v>
      </c>
      <c r="L31" s="21">
        <v>0</v>
      </c>
      <c r="M31" s="18">
        <f t="shared" si="1"/>
        <v>95635.46</v>
      </c>
    </row>
    <row r="32" spans="1:13" ht="32.4" customHeight="1" x14ac:dyDescent="0.3">
      <c r="A32" s="19" t="s">
        <v>22</v>
      </c>
      <c r="B32" s="20">
        <v>0</v>
      </c>
      <c r="C32" s="20">
        <v>52500</v>
      </c>
      <c r="D32" s="21">
        <v>0</v>
      </c>
      <c r="E32" s="21">
        <v>0</v>
      </c>
      <c r="F32" s="21">
        <v>0</v>
      </c>
      <c r="G32" s="21">
        <v>11343.34</v>
      </c>
      <c r="H32" s="21">
        <v>0</v>
      </c>
      <c r="I32" s="21">
        <v>10042.469999999999</v>
      </c>
      <c r="J32" s="21">
        <v>0</v>
      </c>
      <c r="K32" s="21">
        <v>0</v>
      </c>
      <c r="L32" s="21">
        <v>0</v>
      </c>
      <c r="M32" s="18">
        <f t="shared" si="1"/>
        <v>21385.809999999998</v>
      </c>
    </row>
    <row r="33" spans="1:13" s="6" customFormat="1" ht="31.2" customHeight="1" x14ac:dyDescent="0.3">
      <c r="A33" s="22" t="s">
        <v>23</v>
      </c>
      <c r="B33" s="20">
        <v>13200000</v>
      </c>
      <c r="C33" s="39">
        <v>12042500</v>
      </c>
      <c r="D33" s="21">
        <v>0</v>
      </c>
      <c r="E33" s="21">
        <v>0</v>
      </c>
      <c r="F33" s="21">
        <v>120000</v>
      </c>
      <c r="G33" s="21">
        <v>647500</v>
      </c>
      <c r="H33" s="21">
        <v>603500</v>
      </c>
      <c r="I33" s="21">
        <v>560631.62</v>
      </c>
      <c r="J33" s="21">
        <v>0</v>
      </c>
      <c r="K33" s="21">
        <v>1709000</v>
      </c>
      <c r="L33" s="21">
        <v>1852480</v>
      </c>
      <c r="M33" s="18">
        <f t="shared" si="1"/>
        <v>5493111.6200000001</v>
      </c>
    </row>
    <row r="34" spans="1:13" ht="36" customHeight="1" x14ac:dyDescent="0.3">
      <c r="A34" s="19" t="s">
        <v>38</v>
      </c>
      <c r="B34" s="20">
        <v>0</v>
      </c>
      <c r="C34" s="20"/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18">
        <f t="shared" si="1"/>
        <v>0</v>
      </c>
    </row>
    <row r="35" spans="1:13" s="6" customFormat="1" ht="22.2" customHeight="1" x14ac:dyDescent="0.3">
      <c r="A35" s="22" t="s">
        <v>24</v>
      </c>
      <c r="B35" s="20">
        <v>0</v>
      </c>
      <c r="C35" s="20">
        <v>4936200</v>
      </c>
      <c r="D35" s="21">
        <v>0</v>
      </c>
      <c r="E35" s="21">
        <v>141128</v>
      </c>
      <c r="F35" s="21">
        <v>96812.18</v>
      </c>
      <c r="G35" s="21">
        <v>3835213.15</v>
      </c>
      <c r="H35" s="21">
        <v>166968.06</v>
      </c>
      <c r="I35" s="21">
        <v>232075.73</v>
      </c>
      <c r="J35" s="21">
        <v>0</v>
      </c>
      <c r="K35" s="21">
        <v>0</v>
      </c>
      <c r="L35" s="21">
        <v>0</v>
      </c>
      <c r="M35" s="18">
        <f t="shared" si="1"/>
        <v>4472197.1200000001</v>
      </c>
    </row>
    <row r="36" spans="1:13" s="9" customFormat="1" ht="20.25" customHeight="1" x14ac:dyDescent="0.3">
      <c r="A36" s="17" t="s">
        <v>25</v>
      </c>
      <c r="B36" s="18">
        <v>0</v>
      </c>
      <c r="C36" s="18">
        <v>10000000</v>
      </c>
      <c r="D36" s="23">
        <v>0</v>
      </c>
      <c r="E36" s="23">
        <v>0</v>
      </c>
      <c r="F36" s="23">
        <v>0</v>
      </c>
      <c r="G36" s="23">
        <f>G37</f>
        <v>10000000</v>
      </c>
      <c r="H36" s="23">
        <v>0</v>
      </c>
      <c r="I36" s="23">
        <v>0</v>
      </c>
      <c r="J36" s="23">
        <f>J37</f>
        <v>1001155.44</v>
      </c>
      <c r="K36" s="23">
        <f>K37</f>
        <v>25000</v>
      </c>
      <c r="L36" s="23">
        <v>0</v>
      </c>
      <c r="M36" s="18">
        <f t="shared" si="1"/>
        <v>11026155.439999999</v>
      </c>
    </row>
    <row r="37" spans="1:13" ht="27.6" x14ac:dyDescent="0.3">
      <c r="A37" s="19" t="s">
        <v>26</v>
      </c>
      <c r="B37" s="20">
        <v>0</v>
      </c>
      <c r="C37" s="20">
        <v>10000000</v>
      </c>
      <c r="D37" s="21">
        <v>0</v>
      </c>
      <c r="E37" s="21">
        <v>0</v>
      </c>
      <c r="F37" s="21">
        <v>0</v>
      </c>
      <c r="G37" s="21">
        <v>10000000</v>
      </c>
      <c r="H37" s="21">
        <v>0</v>
      </c>
      <c r="I37" s="21">
        <v>0</v>
      </c>
      <c r="J37" s="21">
        <v>1001155.44</v>
      </c>
      <c r="K37" s="21">
        <v>25000</v>
      </c>
      <c r="L37" s="21">
        <v>0</v>
      </c>
      <c r="M37" s="18">
        <f t="shared" si="1"/>
        <v>11026155.439999999</v>
      </c>
    </row>
    <row r="38" spans="1:13" ht="32.4" customHeight="1" x14ac:dyDescent="0.3">
      <c r="A38" s="19" t="s">
        <v>39</v>
      </c>
      <c r="B38" s="20">
        <v>0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18">
        <f t="shared" si="1"/>
        <v>0</v>
      </c>
    </row>
    <row r="39" spans="1:13" ht="36" customHeight="1" x14ac:dyDescent="0.3">
      <c r="A39" s="19" t="s">
        <v>40</v>
      </c>
      <c r="B39" s="20">
        <v>0</v>
      </c>
      <c r="C39" s="20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18">
        <f t="shared" si="1"/>
        <v>0</v>
      </c>
    </row>
    <row r="40" spans="1:13" ht="34.799999999999997" customHeight="1" x14ac:dyDescent="0.3">
      <c r="A40" s="19" t="s">
        <v>41</v>
      </c>
      <c r="B40" s="20">
        <v>0</v>
      </c>
      <c r="C40" s="20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18">
        <f t="shared" si="1"/>
        <v>0</v>
      </c>
    </row>
    <row r="41" spans="1:13" ht="37.799999999999997" customHeight="1" x14ac:dyDescent="0.3">
      <c r="A41" s="19" t="s">
        <v>42</v>
      </c>
      <c r="B41" s="20">
        <v>0</v>
      </c>
      <c r="C41" s="20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18">
        <f t="shared" si="1"/>
        <v>0</v>
      </c>
    </row>
    <row r="42" spans="1:13" ht="33.6" customHeight="1" x14ac:dyDescent="0.3">
      <c r="A42" s="19" t="s">
        <v>27</v>
      </c>
      <c r="B42" s="20">
        <v>0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18">
        <f t="shared" si="1"/>
        <v>0</v>
      </c>
    </row>
    <row r="43" spans="1:13" ht="34.200000000000003" customHeight="1" x14ac:dyDescent="0.3">
      <c r="A43" s="19" t="s">
        <v>43</v>
      </c>
      <c r="B43" s="20">
        <v>0</v>
      </c>
      <c r="C43" s="20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18">
        <f t="shared" si="1"/>
        <v>0</v>
      </c>
    </row>
    <row r="44" spans="1:13" s="9" customFormat="1" ht="28.2" customHeight="1" x14ac:dyDescent="0.3">
      <c r="A44" s="17" t="s">
        <v>44</v>
      </c>
      <c r="B44" s="18">
        <v>0</v>
      </c>
      <c r="C44" s="18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18">
        <f t="shared" si="1"/>
        <v>0</v>
      </c>
    </row>
    <row r="45" spans="1:13" ht="32.4" customHeight="1" x14ac:dyDescent="0.3">
      <c r="A45" s="19" t="s">
        <v>45</v>
      </c>
      <c r="B45" s="20">
        <v>0</v>
      </c>
      <c r="C45" s="20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18">
        <f t="shared" si="1"/>
        <v>0</v>
      </c>
    </row>
    <row r="46" spans="1:13" ht="35.4" customHeight="1" x14ac:dyDescent="0.3">
      <c r="A46" s="19" t="s">
        <v>46</v>
      </c>
      <c r="B46" s="20">
        <v>0</v>
      </c>
      <c r="C46" s="20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18">
        <f t="shared" si="1"/>
        <v>0</v>
      </c>
    </row>
    <row r="47" spans="1:13" ht="32.4" customHeight="1" x14ac:dyDescent="0.3">
      <c r="A47" s="19" t="s">
        <v>47</v>
      </c>
      <c r="B47" s="20">
        <v>0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18">
        <f t="shared" si="1"/>
        <v>0</v>
      </c>
    </row>
    <row r="48" spans="1:13" ht="36.6" customHeight="1" x14ac:dyDescent="0.3">
      <c r="A48" s="19" t="s">
        <v>48</v>
      </c>
      <c r="B48" s="20">
        <v>0</v>
      </c>
      <c r="C48" s="20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18">
        <f t="shared" si="1"/>
        <v>0</v>
      </c>
    </row>
    <row r="49" spans="1:13" ht="35.4" customHeight="1" x14ac:dyDescent="0.3">
      <c r="A49" s="19" t="s">
        <v>49</v>
      </c>
      <c r="B49" s="20">
        <v>0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18">
        <f t="shared" si="1"/>
        <v>0</v>
      </c>
    </row>
    <row r="50" spans="1:13" ht="33.6" customHeight="1" x14ac:dyDescent="0.3">
      <c r="A50" s="19" t="s">
        <v>50</v>
      </c>
      <c r="B50" s="20">
        <v>0</v>
      </c>
      <c r="C50" s="20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18">
        <f t="shared" si="1"/>
        <v>0</v>
      </c>
    </row>
    <row r="51" spans="1:13" ht="33" customHeight="1" x14ac:dyDescent="0.3">
      <c r="A51" s="19" t="s">
        <v>51</v>
      </c>
      <c r="B51" s="20">
        <v>0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18">
        <f t="shared" si="1"/>
        <v>0</v>
      </c>
    </row>
    <row r="52" spans="1:13" s="8" customFormat="1" ht="27.6" x14ac:dyDescent="0.3">
      <c r="A52" s="17" t="s">
        <v>28</v>
      </c>
      <c r="B52" s="18">
        <v>0</v>
      </c>
      <c r="C52" s="18">
        <v>31427600</v>
      </c>
      <c r="D52" s="23">
        <v>0</v>
      </c>
      <c r="E52" s="23">
        <v>0</v>
      </c>
      <c r="F52" s="23">
        <f>F53+F54</f>
        <v>722526.23</v>
      </c>
      <c r="G52" s="23">
        <f>G53+G54+G56+G57</f>
        <v>11464088.170000002</v>
      </c>
      <c r="H52" s="23">
        <f>H53+H56</f>
        <v>3390410.4</v>
      </c>
      <c r="I52" s="23">
        <f>I57+I60</f>
        <v>381518.2</v>
      </c>
      <c r="J52" s="23">
        <f>J57+J60</f>
        <v>1666819.0999999999</v>
      </c>
      <c r="K52" s="23">
        <f>K53+K57+K60</f>
        <v>1204221.6299999999</v>
      </c>
      <c r="L52" s="23">
        <f>L53+L60</f>
        <v>8088320</v>
      </c>
      <c r="M52" s="18">
        <f t="shared" si="1"/>
        <v>26917903.73</v>
      </c>
    </row>
    <row r="53" spans="1:13" ht="21.6" customHeight="1" x14ac:dyDescent="0.3">
      <c r="A53" s="19" t="s">
        <v>29</v>
      </c>
      <c r="B53" s="20">
        <v>0</v>
      </c>
      <c r="C53" s="20">
        <v>7366000</v>
      </c>
      <c r="D53" s="21">
        <v>0</v>
      </c>
      <c r="E53" s="21">
        <v>0</v>
      </c>
      <c r="F53" s="21">
        <v>520472.51</v>
      </c>
      <c r="G53" s="21">
        <v>366496.2</v>
      </c>
      <c r="H53" s="21">
        <v>210410.4</v>
      </c>
      <c r="I53" s="21">
        <v>0</v>
      </c>
      <c r="J53" s="21">
        <v>0</v>
      </c>
      <c r="K53" s="21">
        <v>366257.63</v>
      </c>
      <c r="L53" s="21">
        <v>217120</v>
      </c>
      <c r="M53" s="18">
        <f t="shared" si="1"/>
        <v>1680756.7399999998</v>
      </c>
    </row>
    <row r="54" spans="1:13" s="6" customFormat="1" ht="37.200000000000003" customHeight="1" x14ac:dyDescent="0.3">
      <c r="A54" s="22" t="s">
        <v>30</v>
      </c>
      <c r="B54" s="20">
        <v>0</v>
      </c>
      <c r="C54" s="20">
        <v>413000</v>
      </c>
      <c r="D54" s="21">
        <v>0</v>
      </c>
      <c r="E54" s="21">
        <v>0</v>
      </c>
      <c r="F54" s="21">
        <v>202053.72</v>
      </c>
      <c r="G54" s="21">
        <v>590200.01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18">
        <f t="shared" si="1"/>
        <v>792253.73</v>
      </c>
    </row>
    <row r="55" spans="1:13" ht="34.200000000000003" customHeight="1" x14ac:dyDescent="0.3">
      <c r="A55" s="19" t="s">
        <v>31</v>
      </c>
      <c r="B55" s="20">
        <v>0</v>
      </c>
      <c r="C55" s="20">
        <v>0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18">
        <f t="shared" si="1"/>
        <v>0</v>
      </c>
    </row>
    <row r="56" spans="1:13" s="6" customFormat="1" ht="37.200000000000003" customHeight="1" x14ac:dyDescent="0.3">
      <c r="A56" s="22" t="s">
        <v>32</v>
      </c>
      <c r="B56" s="20">
        <v>0</v>
      </c>
      <c r="C56" s="20">
        <v>13634400</v>
      </c>
      <c r="D56" s="21">
        <v>0</v>
      </c>
      <c r="E56" s="21">
        <v>0</v>
      </c>
      <c r="F56" s="21">
        <v>0</v>
      </c>
      <c r="G56" s="21">
        <v>10454400</v>
      </c>
      <c r="H56" s="21">
        <v>3180000</v>
      </c>
      <c r="I56" s="21">
        <v>0</v>
      </c>
      <c r="J56" s="21">
        <v>0</v>
      </c>
      <c r="K56" s="21">
        <v>0</v>
      </c>
      <c r="L56" s="21">
        <v>0</v>
      </c>
      <c r="M56" s="18">
        <f t="shared" si="1"/>
        <v>13634400</v>
      </c>
    </row>
    <row r="57" spans="1:13" s="6" customFormat="1" ht="34.799999999999997" customHeight="1" x14ac:dyDescent="0.3">
      <c r="A57" s="22" t="s">
        <v>33</v>
      </c>
      <c r="B57" s="20">
        <v>0</v>
      </c>
      <c r="C57" s="20">
        <v>119200</v>
      </c>
      <c r="D57" s="21">
        <v>0</v>
      </c>
      <c r="E57" s="21">
        <v>0</v>
      </c>
      <c r="F57" s="21">
        <v>0</v>
      </c>
      <c r="G57" s="21">
        <v>52991.96</v>
      </c>
      <c r="H57" s="21">
        <v>0</v>
      </c>
      <c r="I57" s="21">
        <v>130008.2</v>
      </c>
      <c r="J57" s="21">
        <v>61069.72</v>
      </c>
      <c r="K57" s="21">
        <v>44604</v>
      </c>
      <c r="L57" s="21">
        <v>0</v>
      </c>
      <c r="M57" s="18">
        <f t="shared" si="1"/>
        <v>288673.88</v>
      </c>
    </row>
    <row r="58" spans="1:13" ht="22.8" customHeight="1" x14ac:dyDescent="0.3">
      <c r="A58" s="19" t="s">
        <v>52</v>
      </c>
      <c r="B58" s="20">
        <v>0</v>
      </c>
      <c r="C58" s="20">
        <v>35000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18">
        <f t="shared" si="1"/>
        <v>0</v>
      </c>
    </row>
    <row r="59" spans="1:13" ht="22.8" customHeight="1" x14ac:dyDescent="0.3">
      <c r="A59" s="19" t="s">
        <v>53</v>
      </c>
      <c r="B59" s="20">
        <v>0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18">
        <f t="shared" si="1"/>
        <v>0</v>
      </c>
    </row>
    <row r="60" spans="1:13" ht="20.399999999999999" customHeight="1" x14ac:dyDescent="0.3">
      <c r="A60" s="19" t="s">
        <v>92</v>
      </c>
      <c r="B60" s="20">
        <v>0</v>
      </c>
      <c r="C60" s="20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251510</v>
      </c>
      <c r="J60" s="21">
        <v>1605749.38</v>
      </c>
      <c r="K60" s="21">
        <v>793360</v>
      </c>
      <c r="L60" s="21">
        <v>7871200</v>
      </c>
      <c r="M60" s="18">
        <f>D60+E60+F60+G60+H60+I60+J60+K60+L60</f>
        <v>10521819.379999999</v>
      </c>
    </row>
    <row r="61" spans="1:13" ht="27.6" x14ac:dyDescent="0.3">
      <c r="A61" s="19" t="s">
        <v>54</v>
      </c>
      <c r="B61" s="20">
        <v>0</v>
      </c>
      <c r="C61" s="20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18">
        <f t="shared" si="1"/>
        <v>0</v>
      </c>
    </row>
    <row r="62" spans="1:13" s="10" customFormat="1" x14ac:dyDescent="0.3">
      <c r="A62" s="17" t="s">
        <v>55</v>
      </c>
      <c r="B62" s="18">
        <v>0</v>
      </c>
      <c r="C62" s="18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18">
        <f t="shared" si="1"/>
        <v>0</v>
      </c>
    </row>
    <row r="63" spans="1:13" x14ac:dyDescent="0.3">
      <c r="A63" s="19" t="s">
        <v>56</v>
      </c>
      <c r="B63" s="20">
        <v>0</v>
      </c>
      <c r="C63" s="20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18">
        <f t="shared" si="1"/>
        <v>0</v>
      </c>
    </row>
    <row r="64" spans="1:13" x14ac:dyDescent="0.3">
      <c r="A64" s="19" t="s">
        <v>56</v>
      </c>
      <c r="B64" s="20">
        <v>0</v>
      </c>
      <c r="C64" s="20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18">
        <f t="shared" si="1"/>
        <v>0</v>
      </c>
    </row>
    <row r="65" spans="1:13" ht="33" customHeight="1" x14ac:dyDescent="0.3">
      <c r="A65" s="19" t="s">
        <v>57</v>
      </c>
      <c r="B65" s="20">
        <v>0</v>
      </c>
      <c r="C65" s="20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18">
        <f t="shared" si="1"/>
        <v>0</v>
      </c>
    </row>
    <row r="66" spans="1:13" ht="41.4" x14ac:dyDescent="0.3">
      <c r="A66" s="19" t="s">
        <v>58</v>
      </c>
      <c r="B66" s="20">
        <v>0</v>
      </c>
      <c r="C66" s="20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18">
        <f t="shared" si="1"/>
        <v>0</v>
      </c>
    </row>
    <row r="67" spans="1:13" s="9" customFormat="1" ht="27.6" x14ac:dyDescent="0.3">
      <c r="A67" s="17" t="s">
        <v>59</v>
      </c>
      <c r="B67" s="18">
        <v>0</v>
      </c>
      <c r="C67" s="18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18">
        <f t="shared" si="1"/>
        <v>0</v>
      </c>
    </row>
    <row r="68" spans="1:13" x14ac:dyDescent="0.3">
      <c r="A68" s="19" t="s">
        <v>60</v>
      </c>
      <c r="B68" s="20">
        <v>0</v>
      </c>
      <c r="C68" s="20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18">
        <f t="shared" si="1"/>
        <v>0</v>
      </c>
    </row>
    <row r="69" spans="1:13" ht="31.2" customHeight="1" x14ac:dyDescent="0.3">
      <c r="A69" s="19" t="s">
        <v>61</v>
      </c>
      <c r="B69" s="20">
        <v>0</v>
      </c>
      <c r="C69" s="20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18">
        <f t="shared" si="1"/>
        <v>0</v>
      </c>
    </row>
    <row r="70" spans="1:13" s="9" customFormat="1" x14ac:dyDescent="0.3">
      <c r="A70" s="17" t="s">
        <v>62</v>
      </c>
      <c r="B70" s="18">
        <v>0</v>
      </c>
      <c r="C70" s="18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18">
        <f t="shared" si="1"/>
        <v>0</v>
      </c>
    </row>
    <row r="71" spans="1:13" ht="34.799999999999997" customHeight="1" x14ac:dyDescent="0.3">
      <c r="A71" s="19" t="s">
        <v>63</v>
      </c>
      <c r="B71" s="20">
        <v>0</v>
      </c>
      <c r="C71" s="20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18">
        <f>D71+E71+F71+G71+H71+I71+J71+K71+L71</f>
        <v>0</v>
      </c>
    </row>
    <row r="72" spans="1:13" ht="33.6" customHeight="1" x14ac:dyDescent="0.3">
      <c r="A72" s="19" t="s">
        <v>64</v>
      </c>
      <c r="B72" s="20">
        <v>0</v>
      </c>
      <c r="C72" s="20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18">
        <f t="shared" si="1"/>
        <v>0</v>
      </c>
    </row>
    <row r="73" spans="1:13" ht="37.799999999999997" customHeight="1" x14ac:dyDescent="0.3">
      <c r="A73" s="19" t="s">
        <v>65</v>
      </c>
      <c r="B73" s="20">
        <v>0</v>
      </c>
      <c r="C73" s="20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18">
        <f t="shared" si="1"/>
        <v>0</v>
      </c>
    </row>
    <row r="74" spans="1:13" ht="21.6" customHeight="1" x14ac:dyDescent="0.3">
      <c r="A74" s="24" t="s">
        <v>34</v>
      </c>
      <c r="B74" s="36">
        <f>SUM(B10+B16+B26+B36+B44+B52+B62+B67+B70)</f>
        <v>1177399788</v>
      </c>
      <c r="C74" s="37">
        <v>1177399788</v>
      </c>
      <c r="D74" s="33">
        <f>D10+D16</f>
        <v>56154883.610000007</v>
      </c>
      <c r="E74" s="33">
        <f>E10+E16+E26</f>
        <v>68782613.060000002</v>
      </c>
      <c r="F74" s="33">
        <f>F52+F26+F16+F10</f>
        <v>78718866.530000001</v>
      </c>
      <c r="G74" s="33">
        <f>G52+G36+G26+G16+G10</f>
        <v>98180917.469999999</v>
      </c>
      <c r="H74" s="33">
        <f>H10+H16+H26+H52</f>
        <v>113463449.59</v>
      </c>
      <c r="I74" s="33">
        <f>I52+I26+I16+I10</f>
        <v>76247728.069999993</v>
      </c>
      <c r="J74" s="33">
        <f>J52+J36+J26+J16+J10</f>
        <v>94373260.719999999</v>
      </c>
      <c r="K74" s="33">
        <f>K52+K36+K26+K16+K10</f>
        <v>82037369.890000015</v>
      </c>
      <c r="L74" s="33">
        <f>L52+L26+L16+L10</f>
        <v>132247334.66999999</v>
      </c>
      <c r="M74" s="36">
        <f>D74+E74+F74+G74+H74+I74+J74+K74+L74</f>
        <v>800206423.6099999</v>
      </c>
    </row>
    <row r="75" spans="1:13" x14ac:dyDescent="0.3">
      <c r="A75" s="22"/>
      <c r="B75" s="18"/>
      <c r="C75" s="18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1:13" x14ac:dyDescent="0.3">
      <c r="A76" s="15" t="s">
        <v>66</v>
      </c>
      <c r="B76" s="18">
        <v>0</v>
      </c>
      <c r="C76" s="18">
        <v>0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</row>
    <row r="77" spans="1:13" s="9" customFormat="1" x14ac:dyDescent="0.3">
      <c r="A77" s="17" t="s">
        <v>67</v>
      </c>
      <c r="B77" s="18">
        <v>0</v>
      </c>
      <c r="C77" s="18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</row>
    <row r="78" spans="1:13" ht="27.6" x14ac:dyDescent="0.3">
      <c r="A78" s="19" t="s">
        <v>68</v>
      </c>
      <c r="B78" s="20">
        <v>0</v>
      </c>
      <c r="C78" s="20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</row>
    <row r="79" spans="1:13" ht="27.6" x14ac:dyDescent="0.3">
      <c r="A79" s="19" t="s">
        <v>69</v>
      </c>
      <c r="B79" s="20">
        <v>0</v>
      </c>
      <c r="C79" s="20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</row>
    <row r="80" spans="1:13" s="9" customFormat="1" x14ac:dyDescent="0.3">
      <c r="A80" s="17" t="s">
        <v>70</v>
      </c>
      <c r="B80" s="20">
        <v>0</v>
      </c>
      <c r="C80" s="20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</row>
    <row r="81" spans="1:13" x14ac:dyDescent="0.3">
      <c r="A81" s="19" t="s">
        <v>71</v>
      </c>
      <c r="B81" s="20">
        <v>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</row>
    <row r="82" spans="1:13" ht="27.6" x14ac:dyDescent="0.3">
      <c r="A82" s="19" t="s">
        <v>72</v>
      </c>
      <c r="B82" s="20">
        <v>0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</row>
    <row r="83" spans="1:13" s="9" customFormat="1" x14ac:dyDescent="0.3">
      <c r="A83" s="17" t="s">
        <v>73</v>
      </c>
      <c r="B83" s="20">
        <v>0</v>
      </c>
      <c r="C83" s="20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</row>
    <row r="84" spans="1:13" ht="27.6" x14ac:dyDescent="0.3">
      <c r="A84" s="19" t="s">
        <v>74</v>
      </c>
      <c r="B84" s="20">
        <v>0</v>
      </c>
      <c r="C84" s="20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</row>
    <row r="85" spans="1:13" x14ac:dyDescent="0.3">
      <c r="A85" s="24" t="s">
        <v>75</v>
      </c>
      <c r="B85" s="35">
        <v>0</v>
      </c>
      <c r="C85" s="35">
        <v>0</v>
      </c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</row>
    <row r="86" spans="1:13" x14ac:dyDescent="0.3">
      <c r="A86" s="27"/>
      <c r="B86" s="18"/>
      <c r="C86" s="18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1:13" x14ac:dyDescent="0.3">
      <c r="A87" s="28" t="s">
        <v>76</v>
      </c>
      <c r="B87" s="34">
        <f>B74</f>
        <v>1177399788</v>
      </c>
      <c r="C87" s="34">
        <f>C74</f>
        <v>1177399788</v>
      </c>
      <c r="D87" s="32">
        <f t="shared" ref="D87" si="2">D74</f>
        <v>56154883.610000007</v>
      </c>
      <c r="E87" s="32">
        <f t="shared" ref="E87:H87" si="3">E74</f>
        <v>68782613.060000002</v>
      </c>
      <c r="F87" s="32">
        <f t="shared" si="3"/>
        <v>78718866.530000001</v>
      </c>
      <c r="G87" s="32">
        <f t="shared" si="3"/>
        <v>98180917.469999999</v>
      </c>
      <c r="H87" s="32">
        <f t="shared" si="3"/>
        <v>113463449.59</v>
      </c>
      <c r="I87" s="32">
        <f>I74</f>
        <v>76247728.069999993</v>
      </c>
      <c r="J87" s="32">
        <f t="shared" ref="J87" si="4">J74</f>
        <v>94373260.719999999</v>
      </c>
      <c r="K87" s="32">
        <f>K74</f>
        <v>82037369.890000015</v>
      </c>
      <c r="L87" s="32">
        <f>L74</f>
        <v>132247334.66999999</v>
      </c>
      <c r="M87" s="32">
        <f>M74</f>
        <v>800206423.6099999</v>
      </c>
    </row>
    <row r="88" spans="1:13" x14ac:dyDescent="0.3">
      <c r="A88" s="27" t="s">
        <v>80</v>
      </c>
      <c r="B88" s="27"/>
      <c r="C88" s="27"/>
      <c r="D88" s="29"/>
      <c r="E88" s="29"/>
      <c r="F88" s="29"/>
      <c r="G88" s="29"/>
      <c r="H88" s="29"/>
      <c r="I88" s="29"/>
      <c r="J88" s="29"/>
      <c r="K88" s="29"/>
      <c r="L88" s="29"/>
      <c r="M88" s="29"/>
    </row>
    <row r="89" spans="1:13" x14ac:dyDescent="0.3">
      <c r="A89" s="27" t="s">
        <v>96</v>
      </c>
      <c r="B89" s="27"/>
      <c r="C89" s="27"/>
      <c r="D89" s="29"/>
      <c r="E89" s="29"/>
      <c r="F89" s="29"/>
      <c r="G89" s="29"/>
      <c r="H89" s="29"/>
      <c r="I89" s="29"/>
      <c r="J89" s="29"/>
      <c r="K89" s="29"/>
      <c r="L89" s="29"/>
      <c r="M89" s="29"/>
    </row>
    <row r="90" spans="1:13" x14ac:dyDescent="0.3">
      <c r="A90" s="27" t="s">
        <v>97</v>
      </c>
      <c r="B90" s="27"/>
      <c r="C90" s="27"/>
      <c r="D90" s="29"/>
      <c r="E90" s="29"/>
      <c r="F90" s="29"/>
      <c r="G90" s="29"/>
      <c r="H90" s="29"/>
      <c r="I90" s="29"/>
      <c r="J90" s="29"/>
      <c r="K90" s="29"/>
      <c r="L90" s="29"/>
      <c r="M90" s="29"/>
    </row>
    <row r="97" spans="4:13" x14ac:dyDescent="0.3">
      <c r="D97" s="41" t="s">
        <v>83</v>
      </c>
      <c r="E97" s="41"/>
      <c r="F97" s="41"/>
      <c r="G97" s="41"/>
      <c r="H97" s="41"/>
      <c r="I97" s="41"/>
      <c r="J97" s="41"/>
      <c r="K97" s="41"/>
      <c r="L97" s="41"/>
      <c r="M97" s="41"/>
    </row>
    <row r="98" spans="4:13" x14ac:dyDescent="0.3">
      <c r="D98" s="40" t="s">
        <v>82</v>
      </c>
      <c r="E98" s="40"/>
      <c r="F98" s="40"/>
      <c r="G98" s="40"/>
      <c r="H98" s="40"/>
      <c r="I98" s="40"/>
      <c r="J98" s="40"/>
      <c r="K98" s="40"/>
      <c r="L98" s="40"/>
      <c r="M98" s="40"/>
    </row>
  </sheetData>
  <mergeCells count="6">
    <mergeCell ref="D98:M98"/>
    <mergeCell ref="D97:M97"/>
    <mergeCell ref="A2:M2"/>
    <mergeCell ref="A4:M4"/>
    <mergeCell ref="A5:M5"/>
    <mergeCell ref="A6:M6"/>
  </mergeCells>
  <pageMargins left="0.7" right="0.7" top="0.75" bottom="0.75" header="0.3" footer="0.3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Bibian Miguelina Cuevas Fontanillas</cp:lastModifiedBy>
  <cp:lastPrinted>2024-10-09T17:38:01Z</cp:lastPrinted>
  <dcterms:created xsi:type="dcterms:W3CDTF">2018-04-17T18:57:16Z</dcterms:created>
  <dcterms:modified xsi:type="dcterms:W3CDTF">2024-10-10T13:33:45Z</dcterms:modified>
</cp:coreProperties>
</file>