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D2938776-80F0-4A33-9099-F3EC1F74C3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7" i="3" l="1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I87" i="3"/>
  <c r="I74" i="3"/>
  <c r="I26" i="3"/>
  <c r="I16" i="3"/>
  <c r="I10" i="3"/>
  <c r="C52" i="3"/>
  <c r="H52" i="3"/>
  <c r="H26" i="3"/>
  <c r="H16" i="3"/>
  <c r="H10" i="3"/>
  <c r="C26" i="3"/>
  <c r="C10" i="3"/>
  <c r="B10" i="3"/>
  <c r="C16" i="3"/>
  <c r="B16" i="3"/>
  <c r="C74" i="3" l="1"/>
  <c r="H74" i="3"/>
  <c r="H87" i="3" s="1"/>
  <c r="G26" i="3"/>
  <c r="G16" i="3"/>
  <c r="F10" i="3"/>
  <c r="G10" i="3"/>
  <c r="F16" i="3"/>
  <c r="F74" i="3" s="1"/>
  <c r="F87" i="3" s="1"/>
  <c r="E16" i="3"/>
  <c r="E10" i="3"/>
  <c r="D10" i="3"/>
  <c r="G74" i="3" l="1"/>
  <c r="G87" i="3" s="1"/>
  <c r="E74" i="3"/>
  <c r="E87" i="3" s="1"/>
  <c r="C87" i="3"/>
  <c r="B74" i="3" l="1"/>
  <c r="B87" i="3" s="1"/>
  <c r="D16" i="3" l="1"/>
  <c r="D74" i="3" l="1"/>
  <c r="D87" i="3" l="1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<sst xmlns="http://schemas.openxmlformats.org/spreadsheetml/2006/main" count="97" uniqueCount="97">
  <si>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</si>
  <si>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</si>
  <si>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</si>
  <si>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</si>
  <si>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</si>
  <si>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</si>
  <si>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</si>
  <si>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</si>
  <si>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</si>
  <si>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</si>
  <si>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</si>
  <si>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</si>
  <si>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</si>
  <si>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</si>
  <si>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</si>
  <si>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</si>
  <si>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</si>
  <si>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</si>
  <si>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</si>
  <si>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</si>
  <si>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</si>
  <si>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</si>
  <si>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</si>
  <si>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</si>
  <si>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</si>
  <si>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</si>
  <si>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</si>
  <si>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</si>
  <si>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</si>
  <si>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</si>
  <si>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</si>
  <si>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</si>
  <si>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</si>
  <si>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</si>
  <si>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</si>
  <si>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</si>
  <si>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</si>
  <si>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</si>
  <si>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</si>
  <si>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</si>
  <si>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</si>
  <si>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</si>
  <si>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</si>
  <si>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</si>
  <si>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</si>
  <si>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</si>
  <si>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</si>
  <si>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</si>
  <si>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</si>
  <si>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</si>
  <si>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</si>
  <si>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</si>
  <si>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</si>
  <si>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</si>
  <si>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</si>
  <si>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</si>
  <si>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</si>
  <si>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</si>
  <si>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</si>
  <si>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</si>
  <si>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</si>
  <si>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</si>
  <si>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</si>
  <si>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</si>
  <si>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</si>
  <si>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</si>
  <si>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</si>
  <si>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</si>
  <si>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</si>
  <si>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</si>
  <si>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</si>
  <si>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</si>
  <si>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</si>
  <si>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</si>
  <si>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</si>
  <si>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</si>
  <si>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</si>
  <si>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</si>
  <si>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</si>
  <si>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</si>
  <si>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</si>
  <si>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</si>
  <si>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</si>
  <si>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</si>
  <si>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</si>
  <si>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</si>
  <si>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</si>
  <si>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2025</t>
  </si>
  <si>
    <t>Febrero</t>
  </si>
  <si>
    <t>Marzo</t>
  </si>
  <si>
    <t>Abril</t>
  </si>
  <si>
    <t>Mayo</t>
  </si>
  <si>
    <t>Lic.Fabio Ureña Ortiz</t>
  </si>
  <si>
    <t>Director Administrativo y Financiero</t>
  </si>
  <si>
    <t>Fecha de registro: hasta el 30  de Junio  del 2025</t>
  </si>
  <si>
    <t>Fecha de imputación: hasta el 30 de Junio del 2025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</si>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</sst>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129390</xdr:colOff>
      <xdr:row>1</xdr:row>
      <xdr:rowOff>5692</xdr:rowOff>
    </xdr:from>
    <xdr:to>
      <xdr:col>0</xdr:col>
      <xdr:colOff>1863970</xdr:colOff>
      <xdr:row>3</xdr:row>
      <xdr:rowOff>145268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187400"/>
          <a:ext cx="1734580" cy="5980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98"/>
  <sheetViews>
    <sheetView showGridLines="0" tabSelected="1" view="pageBreakPreview" zoomScale="90" zoomScaleNormal="90" zoomScaleSheetLayoutView="90" workbookViewId="0">
      <selection activeCell="D98" sqref="A1:J98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4" width="22.33203125" style="5" customWidth="1"/>
    <col min="5" max="5" width="21.88671875" style="5" customWidth="1"/>
    <col min="6" max="6" width="21.5546875" style="5" customWidth="1"/>
    <col min="7" max="7" width="22.109375" style="5" customWidth="1"/>
    <col min="8" max="9" width="22.6640625" style="5" customWidth="1"/>
    <col min="10" max="10" width="25.6640625" style="5" customWidth="1"/>
    <col min="11" max="11" width="24.44140625" customWidth="1"/>
    <col min="12" max="12" width="96.6640625" bestFit="1" customWidth="1"/>
    <col min="14" max="21" width="6" bestFit="1" customWidth="1"/>
    <col min="22" max="23" width="7" bestFit="1" customWidth="1"/>
  </cols>
  <sheetData>
    <row r="2" spans="1:23" ht="18" x14ac:dyDescent="0.35">
      <c r="A2" s="41" t="s">
        <v>83</v>
      </c>
      <c r="B2" s="41"/>
      <c r="C2" s="41"/>
      <c r="D2" s="41"/>
      <c r="E2" s="41"/>
      <c r="F2" s="41"/>
      <c r="G2" s="41"/>
      <c r="H2" s="41"/>
      <c r="I2" s="41"/>
      <c r="J2" s="41"/>
      <c r="L2" s="1"/>
    </row>
    <row r="3" spans="1:23" ht="18" x14ac:dyDescent="0.3">
      <c r="A3" s="41" t="s">
        <v>82</v>
      </c>
      <c r="B3" s="41"/>
      <c r="C3" s="41"/>
      <c r="D3" s="41"/>
      <c r="E3" s="41"/>
      <c r="F3" s="41"/>
      <c r="G3" s="41"/>
      <c r="H3" s="41"/>
      <c r="I3" s="41"/>
      <c r="J3" s="41"/>
      <c r="L3" s="3"/>
    </row>
    <row r="4" spans="1:23" ht="18" x14ac:dyDescent="0.3">
      <c r="A4" s="41" t="s">
        <v>87</v>
      </c>
      <c r="B4" s="41"/>
      <c r="C4" s="41"/>
      <c r="D4" s="41"/>
      <c r="E4" s="41"/>
      <c r="F4" s="41"/>
      <c r="G4" s="41"/>
      <c r="H4" s="41"/>
      <c r="I4" s="41"/>
      <c r="J4" s="41"/>
      <c r="L4" s="3"/>
    </row>
    <row r="5" spans="1:23" ht="15.6" x14ac:dyDescent="0.3">
      <c r="A5" s="42" t="s">
        <v>80</v>
      </c>
      <c r="B5" s="42"/>
      <c r="C5" s="42"/>
      <c r="D5" s="42"/>
      <c r="E5" s="42"/>
      <c r="F5" s="42"/>
      <c r="G5" s="42"/>
      <c r="H5" s="42"/>
      <c r="I5" s="42"/>
      <c r="J5" s="42"/>
      <c r="L5" s="3"/>
    </row>
    <row r="6" spans="1:23" x14ac:dyDescent="0.3">
      <c r="A6" s="43" t="s">
        <v>36</v>
      </c>
      <c r="B6" s="43"/>
      <c r="C6" s="43"/>
      <c r="D6" s="43"/>
      <c r="E6" s="43"/>
      <c r="F6" s="43"/>
      <c r="G6" s="43"/>
      <c r="H6" s="43"/>
      <c r="I6" s="43"/>
      <c r="J6" s="43"/>
      <c r="L6" s="3"/>
    </row>
    <row r="7" spans="1:23" x14ac:dyDescent="0.3">
      <c r="L7" s="3"/>
    </row>
    <row r="8" spans="1:23" s="13" customFormat="1" ht="15.6" x14ac:dyDescent="0.3">
      <c r="A8" s="2" t="s">
        <v>0</v>
      </c>
      <c r="B8" s="37" t="s">
        <v>84</v>
      </c>
      <c r="C8" s="30" t="s">
        <v>85</v>
      </c>
      <c r="D8" s="7" t="s">
        <v>79</v>
      </c>
      <c r="E8" s="7" t="s">
        <v>88</v>
      </c>
      <c r="F8" s="7" t="s">
        <v>89</v>
      </c>
      <c r="G8" s="7" t="s">
        <v>90</v>
      </c>
      <c r="H8" s="7" t="s">
        <v>91</v>
      </c>
      <c r="I8" s="7" t="s">
        <v>96</v>
      </c>
      <c r="J8" s="7" t="s">
        <v>86</v>
      </c>
      <c r="V8" s="14"/>
      <c r="W8" s="14"/>
    </row>
    <row r="9" spans="1:23" ht="17.25" customHeight="1" x14ac:dyDescent="0.3">
      <c r="A9" s="15" t="s">
        <v>1</v>
      </c>
      <c r="B9" s="29"/>
      <c r="C9" s="29"/>
      <c r="D9" s="16"/>
      <c r="E9" s="16"/>
      <c r="F9" s="16"/>
      <c r="G9" s="16"/>
      <c r="H9" s="16"/>
      <c r="I9" s="16"/>
      <c r="J9" s="16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s="8" customFormat="1" ht="23.25" customHeight="1" x14ac:dyDescent="0.3">
      <c r="A10" s="17" t="s">
        <v>2</v>
      </c>
      <c r="B10" s="18">
        <f>B11+B12+B13+B14+B15</f>
        <v>709547520</v>
      </c>
      <c r="C10" s="18">
        <f>C11+C12+C13+C14+C15</f>
        <v>673266498</v>
      </c>
      <c r="D10" s="18">
        <f t="shared" ref="D10:I10" si="0">D11+D12+D15</f>
        <v>43549245.270000003</v>
      </c>
      <c r="E10" s="18">
        <f t="shared" si="0"/>
        <v>42667214.400000006</v>
      </c>
      <c r="F10" s="18">
        <f t="shared" si="0"/>
        <v>42670820</v>
      </c>
      <c r="G10" s="18">
        <f t="shared" si="0"/>
        <v>42538710.269999996</v>
      </c>
      <c r="H10" s="18">
        <f t="shared" si="0"/>
        <v>79291616.849999994</v>
      </c>
      <c r="I10" s="18">
        <f t="shared" si="0"/>
        <v>45407139.559999995</v>
      </c>
      <c r="J10" s="18">
        <f>D10+E10+F10+G10+H10+I10</f>
        <v>296124746.34999996</v>
      </c>
      <c r="K10" s="11"/>
      <c r="N10" s="12"/>
    </row>
    <row r="11" spans="1:23" ht="17.25" customHeight="1" x14ac:dyDescent="0.3">
      <c r="A11" s="19" t="s">
        <v>3</v>
      </c>
      <c r="B11" s="20">
        <v>507498286</v>
      </c>
      <c r="C11" s="20">
        <v>512674786</v>
      </c>
      <c r="D11" s="20">
        <v>36184812.990000002</v>
      </c>
      <c r="E11" s="20">
        <v>35314030.200000003</v>
      </c>
      <c r="F11" s="20">
        <v>36087955.409999996</v>
      </c>
      <c r="G11" s="20">
        <v>34933204.439999998</v>
      </c>
      <c r="H11" s="20">
        <v>38898064.420000002</v>
      </c>
      <c r="I11" s="20">
        <v>37744225.159999996</v>
      </c>
      <c r="J11" s="18">
        <f t="shared" ref="J11:J74" si="1">D11+E11+F11+G11+H11+I11</f>
        <v>219162292.61999997</v>
      </c>
    </row>
    <row r="12" spans="1:23" ht="18.75" customHeight="1" x14ac:dyDescent="0.3">
      <c r="A12" s="19" t="s">
        <v>4</v>
      </c>
      <c r="B12" s="20">
        <v>120953426</v>
      </c>
      <c r="C12" s="20">
        <v>78422104</v>
      </c>
      <c r="D12" s="20">
        <v>1903000</v>
      </c>
      <c r="E12" s="20">
        <v>2048000</v>
      </c>
      <c r="F12" s="20">
        <v>1554000</v>
      </c>
      <c r="G12" s="20">
        <v>2547000</v>
      </c>
      <c r="H12" s="20">
        <v>35156624.549999997</v>
      </c>
      <c r="I12" s="20">
        <v>2237000</v>
      </c>
      <c r="J12" s="18">
        <f t="shared" si="1"/>
        <v>45445624.549999997</v>
      </c>
    </row>
    <row r="13" spans="1:23" ht="23.25" customHeight="1" x14ac:dyDescent="0.3">
      <c r="A13" s="19" t="s">
        <v>37</v>
      </c>
      <c r="B13" s="20">
        <v>200000</v>
      </c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18">
        <f t="shared" si="1"/>
        <v>0</v>
      </c>
    </row>
    <row r="14" spans="1:23" ht="21" customHeight="1" x14ac:dyDescent="0.3">
      <c r="A14" s="19" t="s">
        <v>5</v>
      </c>
      <c r="B14" s="20">
        <v>0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18">
        <f t="shared" si="1"/>
        <v>0</v>
      </c>
    </row>
    <row r="15" spans="1:23" s="6" customFormat="1" ht="24" customHeight="1" x14ac:dyDescent="0.3">
      <c r="A15" s="22" t="s">
        <v>6</v>
      </c>
      <c r="B15" s="20">
        <v>80895808</v>
      </c>
      <c r="C15" s="20">
        <v>81969608</v>
      </c>
      <c r="D15" s="21">
        <v>5461432.2800000003</v>
      </c>
      <c r="E15" s="21">
        <v>5305184.2</v>
      </c>
      <c r="F15" s="21">
        <v>5028864.59</v>
      </c>
      <c r="G15" s="21">
        <v>5058505.83</v>
      </c>
      <c r="H15" s="21">
        <v>5236927.88</v>
      </c>
      <c r="I15" s="21">
        <v>5425914.4000000004</v>
      </c>
      <c r="J15" s="18">
        <f t="shared" si="1"/>
        <v>31516829.18</v>
      </c>
    </row>
    <row r="16" spans="1:23" s="9" customFormat="1" ht="24" customHeight="1" x14ac:dyDescent="0.3">
      <c r="A16" s="17" t="s">
        <v>7</v>
      </c>
      <c r="B16" s="18">
        <f>B17+B18+B20+B19+B21+B22+B23+B24+B25</f>
        <v>604652268</v>
      </c>
      <c r="C16" s="18">
        <f>C17+C18+C20+C19+C21+C22+C23+C24+C25</f>
        <v>641420312.99999988</v>
      </c>
      <c r="D16" s="23">
        <f>D17+D21+D25</f>
        <v>8957363.4000000004</v>
      </c>
      <c r="E16" s="23">
        <f>E17+E21+E22+E24+E25</f>
        <v>60898290.630000003</v>
      </c>
      <c r="F16" s="23">
        <f>F17+F21+F22+F24+F25</f>
        <v>43591596.299999997</v>
      </c>
      <c r="G16" s="23">
        <f>G17+G21+G22+G24</f>
        <v>45904181.560000002</v>
      </c>
      <c r="H16" s="23">
        <f>H17+H21+H22+H24+H25</f>
        <v>35110448.399999999</v>
      </c>
      <c r="I16" s="23">
        <f>I17+I18+I19+I20+I21+I22+I23+I24+I25</f>
        <v>37110523.519999996</v>
      </c>
      <c r="J16" s="18">
        <f t="shared" si="1"/>
        <v>231572403.81</v>
      </c>
    </row>
    <row r="17" spans="1:10" x14ac:dyDescent="0.3">
      <c r="A17" s="19" t="s">
        <v>8</v>
      </c>
      <c r="B17" s="20">
        <v>102400000</v>
      </c>
      <c r="C17" s="20">
        <v>103500000</v>
      </c>
      <c r="D17" s="21">
        <v>8957363.4000000004</v>
      </c>
      <c r="E17" s="21">
        <v>6309597.1399999997</v>
      </c>
      <c r="F17" s="21">
        <v>10308687.560000001</v>
      </c>
      <c r="G17" s="21">
        <v>9284171.6799999997</v>
      </c>
      <c r="H17" s="21">
        <v>8468974.3200000003</v>
      </c>
      <c r="I17" s="21">
        <v>8098216.6200000001</v>
      </c>
      <c r="J17" s="18">
        <f t="shared" si="1"/>
        <v>51427010.719999999</v>
      </c>
    </row>
    <row r="18" spans="1:10" s="6" customFormat="1" ht="27.6" x14ac:dyDescent="0.3">
      <c r="A18" s="22" t="s">
        <v>9</v>
      </c>
      <c r="B18" s="20"/>
      <c r="C18" s="20">
        <v>100000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18">
        <f t="shared" si="1"/>
        <v>0</v>
      </c>
    </row>
    <row r="19" spans="1:10" x14ac:dyDescent="0.3">
      <c r="A19" s="19" t="s">
        <v>10</v>
      </c>
      <c r="B19" s="20">
        <v>0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18">
        <f t="shared" si="1"/>
        <v>0</v>
      </c>
    </row>
    <row r="20" spans="1:10" ht="18" customHeight="1" x14ac:dyDescent="0.3">
      <c r="A20" s="19" t="s">
        <v>11</v>
      </c>
      <c r="B20" s="20">
        <v>0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18">
        <f t="shared" si="1"/>
        <v>0</v>
      </c>
    </row>
    <row r="21" spans="1:10" x14ac:dyDescent="0.3">
      <c r="A21" s="19" t="s">
        <v>12</v>
      </c>
      <c r="B21" s="20">
        <v>470829197</v>
      </c>
      <c r="C21" s="20">
        <v>491737573.06999999</v>
      </c>
      <c r="D21" s="21">
        <v>0</v>
      </c>
      <c r="E21" s="21">
        <v>53557841.68</v>
      </c>
      <c r="F21" s="21">
        <v>22440008.010000002</v>
      </c>
      <c r="G21" s="21">
        <v>32949289.73</v>
      </c>
      <c r="H21" s="21">
        <v>25994567.18</v>
      </c>
      <c r="I21" s="21">
        <v>25562215.18</v>
      </c>
      <c r="J21" s="18">
        <f t="shared" si="1"/>
        <v>160503921.78</v>
      </c>
    </row>
    <row r="22" spans="1:10" x14ac:dyDescent="0.3">
      <c r="A22" s="19" t="s">
        <v>13</v>
      </c>
      <c r="B22" s="20">
        <v>5950000</v>
      </c>
      <c r="C22" s="20">
        <v>6873363</v>
      </c>
      <c r="D22" s="21">
        <v>0</v>
      </c>
      <c r="E22" s="21">
        <v>520436.61</v>
      </c>
      <c r="F22" s="21">
        <v>473663.81</v>
      </c>
      <c r="G22" s="21">
        <v>303533.31</v>
      </c>
      <c r="H22" s="21">
        <v>276106.90000000002</v>
      </c>
      <c r="I22" s="21">
        <v>2231694.92</v>
      </c>
      <c r="J22" s="18">
        <f t="shared" si="1"/>
        <v>3805435.55</v>
      </c>
    </row>
    <row r="23" spans="1:10" ht="41.4" x14ac:dyDescent="0.3">
      <c r="A23" s="19" t="s">
        <v>14</v>
      </c>
      <c r="B23" s="20"/>
      <c r="C23" s="20">
        <v>650000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18">
        <f t="shared" si="1"/>
        <v>0</v>
      </c>
    </row>
    <row r="24" spans="1:10" s="6" customFormat="1" ht="27.6" x14ac:dyDescent="0.3">
      <c r="A24" s="22" t="s">
        <v>15</v>
      </c>
      <c r="B24" s="20">
        <v>21823071</v>
      </c>
      <c r="C24" s="20">
        <v>34436376.93</v>
      </c>
      <c r="D24" s="21">
        <v>0</v>
      </c>
      <c r="E24" s="21">
        <v>11700</v>
      </c>
      <c r="F24" s="21">
        <v>10080160.52</v>
      </c>
      <c r="G24" s="21">
        <v>3367186.84</v>
      </c>
      <c r="H24" s="21">
        <v>10800</v>
      </c>
      <c r="I24" s="21">
        <v>255800</v>
      </c>
      <c r="J24" s="18">
        <f t="shared" si="1"/>
        <v>13725647.359999999</v>
      </c>
    </row>
    <row r="25" spans="1:10" ht="24" customHeight="1" x14ac:dyDescent="0.3">
      <c r="A25" s="19" t="s">
        <v>38</v>
      </c>
      <c r="B25" s="20">
        <v>3650000</v>
      </c>
      <c r="C25" s="20">
        <v>4123000</v>
      </c>
      <c r="D25" s="21">
        <v>0</v>
      </c>
      <c r="E25" s="21">
        <v>498715.2</v>
      </c>
      <c r="F25" s="21">
        <v>289076.40000000002</v>
      </c>
      <c r="G25" s="21">
        <v>0</v>
      </c>
      <c r="H25" s="21">
        <v>360000</v>
      </c>
      <c r="I25" s="21">
        <v>962596.8</v>
      </c>
      <c r="J25" s="18">
        <f t="shared" si="1"/>
        <v>2110388.4000000004</v>
      </c>
    </row>
    <row r="26" spans="1:10" s="10" customFormat="1" ht="33" customHeight="1" x14ac:dyDescent="0.3">
      <c r="A26" s="17" t="s">
        <v>16</v>
      </c>
      <c r="B26" s="18">
        <v>13200000</v>
      </c>
      <c r="C26" s="18">
        <f>C33+C27+C28+C29+C35+C31</f>
        <v>12212477</v>
      </c>
      <c r="D26" s="23">
        <v>0</v>
      </c>
      <c r="E26" s="23">
        <v>0</v>
      </c>
      <c r="F26" s="23">
        <v>0</v>
      </c>
      <c r="G26" s="23">
        <f>G27</f>
        <v>246848</v>
      </c>
      <c r="H26" s="23">
        <f>H28+H33</f>
        <v>204804.9</v>
      </c>
      <c r="I26" s="23">
        <f>I28+I29+I33+I35</f>
        <v>1984144.7</v>
      </c>
      <c r="J26" s="18">
        <f t="shared" si="1"/>
        <v>2435797.6</v>
      </c>
    </row>
    <row r="27" spans="1:10" s="6" customFormat="1" ht="24.75" customHeight="1" x14ac:dyDescent="0.3">
      <c r="A27" s="22" t="s">
        <v>17</v>
      </c>
      <c r="B27" s="20"/>
      <c r="C27" s="20">
        <v>590500</v>
      </c>
      <c r="D27" s="21">
        <v>0</v>
      </c>
      <c r="E27" s="21">
        <v>0</v>
      </c>
      <c r="F27" s="21">
        <v>0</v>
      </c>
      <c r="G27" s="21">
        <v>246848</v>
      </c>
      <c r="H27" s="21">
        <v>0</v>
      </c>
      <c r="I27" s="21">
        <v>0</v>
      </c>
      <c r="J27" s="18">
        <f t="shared" si="1"/>
        <v>246848</v>
      </c>
    </row>
    <row r="28" spans="1:10" x14ac:dyDescent="0.3">
      <c r="A28" s="19" t="s">
        <v>18</v>
      </c>
      <c r="B28" s="20"/>
      <c r="C28" s="20">
        <v>606477</v>
      </c>
      <c r="D28" s="21">
        <v>0</v>
      </c>
      <c r="E28" s="21">
        <v>0</v>
      </c>
      <c r="F28" s="21">
        <v>0</v>
      </c>
      <c r="G28" s="21">
        <v>0</v>
      </c>
      <c r="H28" s="21">
        <v>53100</v>
      </c>
      <c r="I28" s="21">
        <v>248000.6</v>
      </c>
      <c r="J28" s="18">
        <f t="shared" si="1"/>
        <v>301100.59999999998</v>
      </c>
    </row>
    <row r="29" spans="1:10" ht="27.6" x14ac:dyDescent="0.3">
      <c r="A29" s="19" t="s">
        <v>19</v>
      </c>
      <c r="B29" s="20"/>
      <c r="C29" s="20">
        <v>235750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8177.4</v>
      </c>
      <c r="J29" s="18">
        <f t="shared" si="1"/>
        <v>8177.4</v>
      </c>
    </row>
    <row r="30" spans="1:10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18">
        <f t="shared" si="1"/>
        <v>0</v>
      </c>
    </row>
    <row r="31" spans="1:10" ht="27.6" x14ac:dyDescent="0.3">
      <c r="A31" s="19" t="s">
        <v>21</v>
      </c>
      <c r="B31" s="20"/>
      <c r="C31" s="20">
        <v>300000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18">
        <f t="shared" si="1"/>
        <v>0</v>
      </c>
    </row>
    <row r="32" spans="1:10" ht="27.6" x14ac:dyDescent="0.3">
      <c r="A32" s="19" t="s">
        <v>22</v>
      </c>
      <c r="B32" s="20">
        <v>0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18">
        <f t="shared" si="1"/>
        <v>0</v>
      </c>
    </row>
    <row r="33" spans="1:10" s="6" customFormat="1" ht="27.6" x14ac:dyDescent="0.3">
      <c r="A33" s="22" t="s">
        <v>23</v>
      </c>
      <c r="B33" s="20">
        <v>13200000</v>
      </c>
      <c r="C33" s="38">
        <v>9857250</v>
      </c>
      <c r="D33" s="21">
        <v>0</v>
      </c>
      <c r="E33" s="21">
        <v>0</v>
      </c>
      <c r="F33" s="21">
        <v>0</v>
      </c>
      <c r="G33" s="21">
        <v>0</v>
      </c>
      <c r="H33" s="21">
        <v>151704.9</v>
      </c>
      <c r="I33" s="21">
        <v>1690366</v>
      </c>
      <c r="J33" s="18">
        <f t="shared" si="1"/>
        <v>1842070.9</v>
      </c>
    </row>
    <row r="34" spans="1:10" ht="32.25" customHeight="1" x14ac:dyDescent="0.3">
      <c r="A34" s="19" t="s">
        <v>39</v>
      </c>
      <c r="B34" s="20">
        <v>0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18">
        <f t="shared" si="1"/>
        <v>0</v>
      </c>
    </row>
    <row r="35" spans="1:10" s="6" customFormat="1" ht="18" customHeight="1" x14ac:dyDescent="0.3">
      <c r="A35" s="22" t="s">
        <v>24</v>
      </c>
      <c r="B35" s="20"/>
      <c r="C35" s="20">
        <v>622500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37600.699999999997</v>
      </c>
      <c r="J35" s="18">
        <f t="shared" si="1"/>
        <v>37600.699999999997</v>
      </c>
    </row>
    <row r="36" spans="1:10" s="9" customFormat="1" ht="20.25" customHeight="1" x14ac:dyDescent="0.3">
      <c r="A36" s="17" t="s">
        <v>25</v>
      </c>
      <c r="B36" s="18">
        <v>0</v>
      </c>
      <c r="C36" s="18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18">
        <f t="shared" si="1"/>
        <v>0</v>
      </c>
    </row>
    <row r="37" spans="1:10" ht="27.6" x14ac:dyDescent="0.3">
      <c r="A37" s="19" t="s">
        <v>26</v>
      </c>
      <c r="B37" s="20">
        <v>0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18">
        <f t="shared" si="1"/>
        <v>0</v>
      </c>
    </row>
    <row r="38" spans="1:10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18">
        <f t="shared" si="1"/>
        <v>0</v>
      </c>
    </row>
    <row r="39" spans="1:10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18">
        <f t="shared" si="1"/>
        <v>0</v>
      </c>
    </row>
    <row r="40" spans="1:10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18">
        <f t="shared" si="1"/>
        <v>0</v>
      </c>
    </row>
    <row r="41" spans="1:10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18">
        <f t="shared" si="1"/>
        <v>0</v>
      </c>
    </row>
    <row r="42" spans="1:10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18">
        <f t="shared" si="1"/>
        <v>0</v>
      </c>
    </row>
    <row r="43" spans="1:10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18">
        <f t="shared" si="1"/>
        <v>0</v>
      </c>
    </row>
    <row r="44" spans="1:10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18">
        <f t="shared" si="1"/>
        <v>0</v>
      </c>
    </row>
    <row r="45" spans="1:10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18">
        <f t="shared" si="1"/>
        <v>0</v>
      </c>
    </row>
    <row r="46" spans="1:10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18">
        <f t="shared" si="1"/>
        <v>0</v>
      </c>
    </row>
    <row r="47" spans="1:10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18">
        <f t="shared" si="1"/>
        <v>0</v>
      </c>
    </row>
    <row r="48" spans="1:10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8">
        <f t="shared" si="1"/>
        <v>0</v>
      </c>
    </row>
    <row r="49" spans="1:10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18">
        <f t="shared" si="1"/>
        <v>0</v>
      </c>
    </row>
    <row r="50" spans="1:10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8">
        <f t="shared" si="1"/>
        <v>0</v>
      </c>
    </row>
    <row r="51" spans="1:10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18">
        <f t="shared" si="1"/>
        <v>0</v>
      </c>
    </row>
    <row r="52" spans="1:10" s="8" customFormat="1" x14ac:dyDescent="0.3">
      <c r="A52" s="17" t="s">
        <v>28</v>
      </c>
      <c r="B52" s="18">
        <v>0</v>
      </c>
      <c r="C52" s="18">
        <f>C53</f>
        <v>500500</v>
      </c>
      <c r="D52" s="23">
        <v>0</v>
      </c>
      <c r="E52" s="23">
        <v>0</v>
      </c>
      <c r="F52" s="23">
        <v>0</v>
      </c>
      <c r="G52" s="23">
        <v>0</v>
      </c>
      <c r="H52" s="23">
        <f>H53</f>
        <v>500320</v>
      </c>
      <c r="I52" s="23">
        <v>0</v>
      </c>
      <c r="J52" s="18">
        <f t="shared" si="1"/>
        <v>500320</v>
      </c>
    </row>
    <row r="53" spans="1:10" x14ac:dyDescent="0.3">
      <c r="A53" s="19" t="s">
        <v>29</v>
      </c>
      <c r="B53" s="20">
        <v>0</v>
      </c>
      <c r="C53" s="20">
        <v>500500</v>
      </c>
      <c r="D53" s="21">
        <v>0</v>
      </c>
      <c r="E53" s="21">
        <v>0</v>
      </c>
      <c r="F53" s="21">
        <v>0</v>
      </c>
      <c r="G53" s="21">
        <v>0</v>
      </c>
      <c r="H53" s="21">
        <v>500320</v>
      </c>
      <c r="I53" s="21">
        <v>0</v>
      </c>
      <c r="J53" s="18">
        <f t="shared" si="1"/>
        <v>500320</v>
      </c>
    </row>
    <row r="54" spans="1:10" s="6" customFormat="1" ht="27.6" x14ac:dyDescent="0.3">
      <c r="A54" s="22" t="s">
        <v>30</v>
      </c>
      <c r="B54" s="20">
        <v>0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18">
        <f t="shared" si="1"/>
        <v>0</v>
      </c>
    </row>
    <row r="55" spans="1:10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18">
        <f t="shared" si="1"/>
        <v>0</v>
      </c>
    </row>
    <row r="56" spans="1:10" s="6" customFormat="1" ht="27.6" x14ac:dyDescent="0.3">
      <c r="A56" s="22" t="s">
        <v>32</v>
      </c>
      <c r="B56" s="20">
        <v>0</v>
      </c>
      <c r="C56" s="20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18">
        <f t="shared" si="1"/>
        <v>0</v>
      </c>
    </row>
    <row r="57" spans="1:10" s="6" customFormat="1" ht="27.6" x14ac:dyDescent="0.3">
      <c r="A57" s="22" t="s">
        <v>33</v>
      </c>
      <c r="B57" s="20">
        <v>0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18">
        <f t="shared" si="1"/>
        <v>0</v>
      </c>
    </row>
    <row r="58" spans="1:10" x14ac:dyDescent="0.3">
      <c r="A58" s="19" t="s">
        <v>53</v>
      </c>
      <c r="B58" s="20">
        <v>0</v>
      </c>
      <c r="C58" s="20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18">
        <f t="shared" si="1"/>
        <v>0</v>
      </c>
    </row>
    <row r="59" spans="1:10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18">
        <f t="shared" si="1"/>
        <v>0</v>
      </c>
    </row>
    <row r="60" spans="1:10" s="6" customFormat="1" x14ac:dyDescent="0.3">
      <c r="A60" s="22" t="s">
        <v>34</v>
      </c>
      <c r="B60" s="20">
        <v>0</v>
      </c>
      <c r="C60" s="20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18">
        <f t="shared" si="1"/>
        <v>0</v>
      </c>
    </row>
    <row r="61" spans="1:10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18">
        <f t="shared" si="1"/>
        <v>0</v>
      </c>
    </row>
    <row r="62" spans="1:10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18">
        <f t="shared" si="1"/>
        <v>0</v>
      </c>
    </row>
    <row r="63" spans="1:10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18">
        <f t="shared" si="1"/>
        <v>0</v>
      </c>
    </row>
    <row r="64" spans="1:10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18">
        <f t="shared" si="1"/>
        <v>0</v>
      </c>
    </row>
    <row r="65" spans="1:10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18">
        <f t="shared" si="1"/>
        <v>0</v>
      </c>
    </row>
    <row r="66" spans="1:10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18">
        <f t="shared" si="1"/>
        <v>0</v>
      </c>
    </row>
    <row r="67" spans="1:10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18">
        <f t="shared" si="1"/>
        <v>0</v>
      </c>
    </row>
    <row r="68" spans="1:10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18">
        <f t="shared" si="1"/>
        <v>0</v>
      </c>
    </row>
    <row r="69" spans="1:10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18">
        <f t="shared" si="1"/>
        <v>0</v>
      </c>
    </row>
    <row r="70" spans="1:10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18">
        <f t="shared" si="1"/>
        <v>0</v>
      </c>
    </row>
    <row r="71" spans="1:10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18">
        <f t="shared" si="1"/>
        <v>0</v>
      </c>
    </row>
    <row r="72" spans="1:10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18">
        <f t="shared" si="1"/>
        <v>0</v>
      </c>
    </row>
    <row r="73" spans="1:10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18">
        <f t="shared" si="1"/>
        <v>0</v>
      </c>
    </row>
    <row r="74" spans="1:10" x14ac:dyDescent="0.3">
      <c r="A74" s="24" t="s">
        <v>35</v>
      </c>
      <c r="B74" s="35">
        <f>SUM(B10+B16+B26+B36+B44+B52+B62+B67+B70)</f>
        <v>1327399788</v>
      </c>
      <c r="C74" s="36">
        <f>C10+C16+C26+C52</f>
        <v>1327399788</v>
      </c>
      <c r="D74" s="32">
        <f>D10+D16</f>
        <v>52506608.670000002</v>
      </c>
      <c r="E74" s="32">
        <f>E16+E10</f>
        <v>103565505.03</v>
      </c>
      <c r="F74" s="32">
        <f>F16+F10</f>
        <v>86262416.299999997</v>
      </c>
      <c r="G74" s="32">
        <f>G26+G16+G10</f>
        <v>88689739.829999998</v>
      </c>
      <c r="H74" s="32">
        <f>H52+H26+H16+H10</f>
        <v>115107190.14999999</v>
      </c>
      <c r="I74" s="32">
        <f>I10+I16+I26</f>
        <v>84501807.779999986</v>
      </c>
      <c r="J74" s="35">
        <f t="shared" si="1"/>
        <v>530633267.75999993</v>
      </c>
    </row>
    <row r="75" spans="1:10" x14ac:dyDescent="0.3">
      <c r="A75" s="22"/>
      <c r="B75" s="18"/>
      <c r="C75" s="18"/>
      <c r="D75" s="21"/>
      <c r="E75" s="21"/>
      <c r="F75" s="21"/>
      <c r="G75" s="21"/>
      <c r="H75" s="21"/>
      <c r="I75" s="21"/>
      <c r="J75" s="21"/>
    </row>
    <row r="76" spans="1:10" x14ac:dyDescent="0.3">
      <c r="A76" s="15" t="s">
        <v>68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</row>
    <row r="78" spans="1:10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10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10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</row>
    <row r="81" spans="1:10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1:10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1:10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</row>
    <row r="84" spans="1:10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1:10" x14ac:dyDescent="0.3">
      <c r="A85" s="24" t="s">
        <v>77</v>
      </c>
      <c r="B85" s="34">
        <v>0</v>
      </c>
      <c r="C85" s="34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</row>
    <row r="86" spans="1:10" x14ac:dyDescent="0.3">
      <c r="A86" s="26"/>
      <c r="B86" s="18"/>
      <c r="C86" s="18"/>
      <c r="D86" s="21"/>
      <c r="E86" s="21"/>
      <c r="F86" s="21"/>
      <c r="G86" s="21"/>
      <c r="H86" s="21"/>
      <c r="I86" s="21"/>
      <c r="J86" s="21"/>
    </row>
    <row r="87" spans="1:10" x14ac:dyDescent="0.3">
      <c r="A87" s="27" t="s">
        <v>78</v>
      </c>
      <c r="B87" s="33">
        <f>B74</f>
        <v>1327399788</v>
      </c>
      <c r="C87" s="33">
        <f>C74</f>
        <v>1327399788</v>
      </c>
      <c r="D87" s="31">
        <f t="shared" ref="D87" si="2">D74</f>
        <v>52506608.670000002</v>
      </c>
      <c r="E87" s="31">
        <f>E74</f>
        <v>103565505.03</v>
      </c>
      <c r="F87" s="31">
        <f>F74</f>
        <v>86262416.299999997</v>
      </c>
      <c r="G87" s="31">
        <f>G74</f>
        <v>88689739.829999998</v>
      </c>
      <c r="H87" s="31">
        <f>H74</f>
        <v>115107190.14999999</v>
      </c>
      <c r="I87" s="31">
        <f>I74</f>
        <v>84501807.779999986</v>
      </c>
      <c r="J87" s="31">
        <f>D87+E87+F87+G87+H87+I87</f>
        <v>530633267.75999993</v>
      </c>
    </row>
    <row r="88" spans="1:10" x14ac:dyDescent="0.3">
      <c r="A88" s="26" t="s">
        <v>81</v>
      </c>
      <c r="B88" s="26"/>
      <c r="C88" s="26"/>
      <c r="D88" s="28"/>
      <c r="E88" s="28"/>
      <c r="F88" s="28"/>
      <c r="G88" s="28"/>
      <c r="H88" s="28"/>
      <c r="I88" s="28"/>
      <c r="J88" s="28"/>
    </row>
    <row r="89" spans="1:10" x14ac:dyDescent="0.3">
      <c r="A89" s="26" t="s">
        <v>94</v>
      </c>
      <c r="B89" s="26"/>
      <c r="C89" s="26"/>
      <c r="D89" s="28"/>
      <c r="E89" s="28"/>
      <c r="F89" s="28"/>
      <c r="G89" s="28"/>
      <c r="H89" s="28"/>
      <c r="I89" s="28"/>
      <c r="J89" s="28"/>
    </row>
    <row r="90" spans="1:10" x14ac:dyDescent="0.3">
      <c r="A90" s="26" t="s">
        <v>95</v>
      </c>
      <c r="B90" s="26"/>
      <c r="C90" s="26"/>
      <c r="D90" s="28"/>
      <c r="E90" s="28"/>
      <c r="F90" s="28"/>
      <c r="G90" s="28"/>
      <c r="H90" s="28"/>
      <c r="I90" s="28"/>
      <c r="J90" s="28"/>
    </row>
    <row r="97" spans="4:10" x14ac:dyDescent="0.3">
      <c r="D97" s="40" t="s">
        <v>92</v>
      </c>
      <c r="E97" s="40"/>
      <c r="F97" s="40"/>
      <c r="G97" s="40"/>
      <c r="H97" s="40"/>
      <c r="I97" s="40"/>
      <c r="J97" s="40"/>
    </row>
    <row r="98" spans="4:10" x14ac:dyDescent="0.3">
      <c r="D98" s="39" t="s">
        <v>93</v>
      </c>
      <c r="E98" s="39"/>
      <c r="F98" s="39"/>
      <c r="G98" s="39"/>
      <c r="H98" s="39"/>
      <c r="I98" s="39"/>
      <c r="J98" s="39"/>
    </row>
  </sheetData>
  <mergeCells count="7">
    <mergeCell ref="D98:J98"/>
    <mergeCell ref="D97:J97"/>
    <mergeCell ref="A2:J2"/>
    <mergeCell ref="A3:J3"/>
    <mergeCell ref="A4:J4"/>
    <mergeCell ref="A5:J5"/>
    <mergeCell ref="A6:J6"/>
  </mergeCells>
  <pageMargins left="0.7" right="0.7" top="0.75" bottom="0.75" header="0.3" footer="0.3"/>
  <pageSetup paperSize="5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2025-07-07T18:28:52Z</cp:lastPrinted>
  <dcterms:created xsi:type="dcterms:W3CDTF">2018-04-17T18:57:16Z</dcterms:created>
  <dcterms:modified xsi:type="dcterms:W3CDTF">2025-07-07T18:31:26Z</dcterms:modified>
</cp:coreProperties>
</file>